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showInkAnnotation="0" codeName="Ta_delovni_zvezek" autoCompressPictures="0"/>
  <mc:AlternateContent xmlns:mc="http://schemas.openxmlformats.org/markup-compatibility/2006">
    <mc:Choice Requires="x15">
      <x15ac:absPath xmlns:x15ac="http://schemas.microsoft.com/office/spreadsheetml/2010/11/ac" url="/Users/katja/Desktop/ORDER LISTE/končano/zaklenjen-končan-brez PE review/"/>
    </mc:Choice>
  </mc:AlternateContent>
  <xr:revisionPtr revIDLastSave="0" documentId="13_ncr:1_{17979AF0-8916-9D43-BA95-D7F0F027C1CA}" xr6:coauthVersionLast="47" xr6:coauthVersionMax="47" xr10:uidLastSave="{00000000-0000-0000-0000-000000000000}"/>
  <workbookProtection workbookAlgorithmName="SHA-512" workbookHashValue="K+kxgIQzm7lPcqNFRZlu6qun7IHGFNXJaEx3+Kw3zAuAkjsJ39TxLvVayrTO3gJQLoJwWyNzg9lvs3bjMSNAtQ==" workbookSaltValue="2qBRg5ch8rNNWyXDJLxXTA==" workbookSpinCount="100000" lockStructure="1"/>
  <bookViews>
    <workbookView xWindow="0" yWindow="500" windowWidth="28800" windowHeight="15840" tabRatio="860" activeTab="7" xr2:uid="{00000000-000D-0000-FFFF-FFFF00000000}"/>
  </bookViews>
  <sheets>
    <sheet name="Summary of order" sheetId="11" r:id="rId1"/>
    <sheet name="GOOD GRP" sheetId="28" r:id="rId2"/>
    <sheet name="GRP PRODUCTION LIST" sheetId="29" state="hidden" r:id="rId3"/>
    <sheet name="GRP PACKING LIST " sheetId="30" state="hidden" r:id="rId4"/>
    <sheet name="GOOD PE" sheetId="25" r:id="rId5"/>
    <sheet name="PE PRODUCTION LIST" sheetId="20" state="hidden" r:id="rId6"/>
    <sheet name="PE PACKING LIST" sheetId="27" state="hidden" r:id="rId7"/>
    <sheet name="GOOD PU" sheetId="31" r:id="rId8"/>
    <sheet name="PU PRODUCTION LIST" sheetId="32" state="hidden" r:id="rId9"/>
    <sheet name="PU PACKING LIST" sheetId="33" state="hidden" r:id="rId10"/>
    <sheet name="PAKIRANJE  " sheetId="22" state="hidden" r:id="rId11"/>
    <sheet name="Uvoz za Vasco" sheetId="23" state="hidden" r:id="rId12"/>
  </sheets>
  <definedNames>
    <definedName name="_xlnm._FilterDatabase" localSheetId="1" hidden="1">'GOOD GRP'!$AD$8:$AE$19</definedName>
    <definedName name="_xlnm._FilterDatabase" localSheetId="4" hidden="1">'GOOD PE'!$AD$8:$AE$52</definedName>
    <definedName name="_xlnm._FilterDatabase" localSheetId="7" hidden="1">'GOOD PU'!$V$8:$W$27</definedName>
    <definedName name="_xlnm._FilterDatabase" localSheetId="3" hidden="1">'GRP PACKING LIST '!$T$3:$T$15</definedName>
    <definedName name="_xlnm._FilterDatabase" localSheetId="2" hidden="1">'GRP PRODUCTION LIST'!$V$7:$X$17</definedName>
    <definedName name="_xlnm._FilterDatabase" localSheetId="6" hidden="1">'PE PACKING LIST'!$U$4:$U$30</definedName>
    <definedName name="_xlnm._FilterDatabase" localSheetId="5" hidden="1">'PE PRODUCTION LIST'!$V$7:$X$31</definedName>
    <definedName name="_xlnm._FilterDatabase" localSheetId="9" hidden="1">'PU PACKING LIST'!$L$4:$L$23</definedName>
    <definedName name="_xlnm._FilterDatabase" localSheetId="8" hidden="1">'PU PRODUCTION LIST'!$M$7:$O$24</definedName>
    <definedName name="_xlnm._FilterDatabase" localSheetId="11" hidden="1">'Uvoz za Vasco'!$A$12:$K$922</definedName>
    <definedName name="_xlnm.Print_Area" localSheetId="3">'GRP PACKING LIST '!$A$1:$T$15</definedName>
    <definedName name="_xlnm.Print_Area" localSheetId="2">'GRP PRODUCTION LIST'!$A$1:$X$17</definedName>
    <definedName name="_xlnm.Print_Area" localSheetId="10">'PAKIRANJE  '!$A$1:$K$37</definedName>
    <definedName name="_xlnm.Print_Area" localSheetId="6">'PE PACKING LIST'!$A$2:$U$30</definedName>
    <definedName name="_xlnm.Print_Area" localSheetId="5">'PE PRODUCTION LIST'!$A$1:$X$29</definedName>
    <definedName name="_xlnm.Print_Area" localSheetId="9">'PU PACKING LIST'!$A$2:$L$23</definedName>
    <definedName name="_xlnm.Print_Area" localSheetId="8">'PU PRODUCTION LIST'!$A$1:$O$24</definedName>
    <definedName name="_xlnm.Print_Titles" localSheetId="3">'GRP PACKING LIST '!$1:$3</definedName>
    <definedName name="_xlnm.Print_Titles" localSheetId="2">'GRP PRODUCTION LIST'!$5:$8</definedName>
    <definedName name="_xlnm.Print_Titles" localSheetId="6">'PE PACKING LIST'!$2:$4</definedName>
    <definedName name="_xlnm.Print_Titles" localSheetId="5">'PE PRODUCTION LIST'!$5:$8</definedName>
    <definedName name="_xlnm.Print_Titles" localSheetId="9">'PU PACKING LIST'!$2:$4</definedName>
    <definedName name="_xlnm.Print_Titles" localSheetId="8">'PU PRODUCTION LIST'!$5:$8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3" i="25" l="1"/>
  <c r="AD14" i="25"/>
  <c r="AD15" i="25"/>
  <c r="AD16" i="25"/>
  <c r="AD17" i="25"/>
  <c r="AD18" i="25"/>
  <c r="AD19" i="25"/>
  <c r="AD20" i="25"/>
  <c r="AD21" i="25"/>
  <c r="AD22" i="25"/>
  <c r="AD23" i="25"/>
  <c r="AD24" i="25"/>
  <c r="AD25" i="25"/>
  <c r="AD26" i="25"/>
  <c r="AD27" i="25"/>
  <c r="AD28" i="25"/>
  <c r="AD29" i="25"/>
  <c r="AD30" i="25"/>
  <c r="AD31" i="25"/>
  <c r="AD32" i="25"/>
  <c r="AD33" i="25"/>
  <c r="AD34" i="25"/>
  <c r="AD35" i="25"/>
  <c r="AD36" i="25"/>
  <c r="AD37" i="25"/>
  <c r="AD38" i="25"/>
  <c r="AD39" i="25"/>
  <c r="AD40" i="25"/>
  <c r="AD41" i="25"/>
  <c r="AD42" i="25"/>
  <c r="AD43" i="25"/>
  <c r="AD44" i="25"/>
  <c r="AD45" i="25"/>
  <c r="AD46" i="25"/>
  <c r="AD47" i="25"/>
  <c r="AD48" i="25"/>
  <c r="AD49" i="25"/>
  <c r="AD50" i="25"/>
  <c r="AD51" i="25"/>
  <c r="AD52" i="25"/>
  <c r="AD54" i="25"/>
  <c r="AD55" i="25"/>
  <c r="AD12" i="25"/>
  <c r="A1093" i="23"/>
  <c r="C1093" i="23"/>
  <c r="A1094" i="23"/>
  <c r="C1094" i="23"/>
  <c r="A1095" i="23"/>
  <c r="C1095" i="23"/>
  <c r="A1096" i="23"/>
  <c r="C1096" i="23"/>
  <c r="A1097" i="23"/>
  <c r="C1097" i="23"/>
  <c r="A1098" i="23"/>
  <c r="C1098" i="23"/>
  <c r="A1099" i="23"/>
  <c r="C1099" i="23"/>
  <c r="A1100" i="23"/>
  <c r="C1100" i="23"/>
  <c r="A1101" i="23"/>
  <c r="C1101" i="23"/>
  <c r="A1102" i="23"/>
  <c r="C1102" i="23"/>
  <c r="A1103" i="23"/>
  <c r="C1103" i="23"/>
  <c r="A1104" i="23"/>
  <c r="C1104" i="23"/>
  <c r="A1105" i="23"/>
  <c r="C1105" i="23"/>
  <c r="A1106" i="23"/>
  <c r="C1106" i="23"/>
  <c r="A1107" i="23"/>
  <c r="C1107" i="23"/>
  <c r="A1108" i="23"/>
  <c r="C1108" i="23"/>
  <c r="A1109" i="23"/>
  <c r="C1109" i="23"/>
  <c r="A1110" i="23"/>
  <c r="C1110" i="23"/>
  <c r="A1111" i="23"/>
  <c r="C1111" i="23"/>
  <c r="A1112" i="23"/>
  <c r="C1112" i="23"/>
  <c r="A1113" i="23"/>
  <c r="C1113" i="23"/>
  <c r="A1114" i="23"/>
  <c r="C1114" i="23"/>
  <c r="A1115" i="23"/>
  <c r="C1115" i="23"/>
  <c r="A1116" i="23"/>
  <c r="C1116" i="23"/>
  <c r="A1117" i="23"/>
  <c r="C1117" i="23"/>
  <c r="A1118" i="23"/>
  <c r="C1118" i="23"/>
  <c r="A1119" i="23"/>
  <c r="C1119" i="23"/>
  <c r="A1120" i="23"/>
  <c r="C1120" i="23"/>
  <c r="A1121" i="23"/>
  <c r="C1121" i="23"/>
  <c r="A1122" i="23"/>
  <c r="C1122" i="23"/>
  <c r="A1123" i="23"/>
  <c r="C1123" i="23"/>
  <c r="A1124" i="23"/>
  <c r="C1124" i="23"/>
  <c r="A1125" i="23"/>
  <c r="C1125" i="23"/>
  <c r="A1126" i="23"/>
  <c r="C1126" i="23"/>
  <c r="A1127" i="23"/>
  <c r="C1127" i="23"/>
  <c r="A1128" i="23"/>
  <c r="C1128" i="23"/>
  <c r="A1129" i="23"/>
  <c r="C1129" i="23"/>
  <c r="A1130" i="23"/>
  <c r="C1130" i="23"/>
  <c r="A1131" i="23"/>
  <c r="C1131" i="23"/>
  <c r="A1132" i="23"/>
  <c r="C1132" i="23"/>
  <c r="A1133" i="23"/>
  <c r="C1133" i="23"/>
  <c r="A1134" i="23"/>
  <c r="C1134" i="23"/>
  <c r="A1135" i="23"/>
  <c r="C1135" i="23"/>
  <c r="A1136" i="23"/>
  <c r="C1136" i="23"/>
  <c r="A1137" i="23"/>
  <c r="C1137" i="23"/>
  <c r="A1138" i="23"/>
  <c r="C1138" i="23"/>
  <c r="A1139" i="23"/>
  <c r="C1139" i="23"/>
  <c r="A1140" i="23"/>
  <c r="C1140" i="23"/>
  <c r="A1141" i="23"/>
  <c r="C1141" i="23"/>
  <c r="A1142" i="23"/>
  <c r="C1142" i="23"/>
  <c r="A1143" i="23"/>
  <c r="C1143" i="23"/>
  <c r="A1144" i="23"/>
  <c r="C1144" i="23"/>
  <c r="A1145" i="23"/>
  <c r="C1145" i="23"/>
  <c r="A1146" i="23"/>
  <c r="C1146" i="23"/>
  <c r="A1147" i="23"/>
  <c r="C1147" i="23"/>
  <c r="A1148" i="23"/>
  <c r="C1148" i="23"/>
  <c r="A1149" i="23"/>
  <c r="C1149" i="23"/>
  <c r="A1150" i="23"/>
  <c r="C1150" i="23"/>
  <c r="A1151" i="23"/>
  <c r="C1151" i="23"/>
  <c r="A1152" i="23"/>
  <c r="C1152" i="23"/>
  <c r="A1153" i="23"/>
  <c r="C1153" i="23"/>
  <c r="A1154" i="23"/>
  <c r="C1154" i="23"/>
  <c r="A1155" i="23"/>
  <c r="C1155" i="23"/>
  <c r="A1156" i="23"/>
  <c r="C1156" i="23"/>
  <c r="A1157" i="23"/>
  <c r="C1157" i="23"/>
  <c r="A1158" i="23"/>
  <c r="C1158" i="23"/>
  <c r="A1159" i="23"/>
  <c r="C1159" i="23"/>
  <c r="A1160" i="23"/>
  <c r="C1160" i="23"/>
  <c r="A1161" i="23"/>
  <c r="C1161" i="23"/>
  <c r="A1162" i="23"/>
  <c r="C1162" i="23"/>
  <c r="A1163" i="23"/>
  <c r="C1163" i="23"/>
  <c r="A1164" i="23"/>
  <c r="C1164" i="23"/>
  <c r="A1165" i="23"/>
  <c r="C1165" i="23"/>
  <c r="A1166" i="23"/>
  <c r="C1166" i="23"/>
  <c r="A1167" i="23"/>
  <c r="C1167" i="23"/>
  <c r="A1168" i="23"/>
  <c r="C1168" i="23"/>
  <c r="A1169" i="23"/>
  <c r="C1169" i="23"/>
  <c r="A1170" i="23"/>
  <c r="C1170" i="23"/>
  <c r="A1171" i="23"/>
  <c r="C1171" i="23"/>
  <c r="A1172" i="23"/>
  <c r="C1172" i="23"/>
  <c r="N1093" i="23" l="1"/>
  <c r="N1094" i="23"/>
  <c r="N1095" i="23"/>
  <c r="N1096" i="23"/>
  <c r="N1097" i="23"/>
  <c r="N1098" i="23"/>
  <c r="N1099" i="23"/>
  <c r="N1100" i="23"/>
  <c r="N1101" i="23"/>
  <c r="N1102" i="23"/>
  <c r="N1104" i="23"/>
  <c r="N1105" i="23"/>
  <c r="N1106" i="23"/>
  <c r="N1107" i="23"/>
  <c r="N1108" i="23"/>
  <c r="N1109" i="23"/>
  <c r="N1110" i="23"/>
  <c r="N1111" i="23"/>
  <c r="N1112" i="23"/>
  <c r="N1113" i="23"/>
  <c r="N1114" i="23"/>
  <c r="N1115" i="23"/>
  <c r="N1116" i="23"/>
  <c r="N1117" i="23"/>
  <c r="N1118" i="23"/>
  <c r="N1119" i="23"/>
  <c r="N1120" i="23"/>
  <c r="N1121" i="23"/>
  <c r="N1122" i="23"/>
  <c r="N1123" i="23"/>
  <c r="N1124" i="23"/>
  <c r="N1125" i="23"/>
  <c r="N1126" i="23"/>
  <c r="N1127" i="23"/>
  <c r="N1128" i="23"/>
  <c r="N1129" i="23"/>
  <c r="N1130" i="23"/>
  <c r="N1131" i="23"/>
  <c r="N1132" i="23"/>
  <c r="N1133" i="23"/>
  <c r="N1134" i="23"/>
  <c r="N1135" i="23"/>
  <c r="N1136" i="23"/>
  <c r="N1137" i="23"/>
  <c r="N1138" i="23"/>
  <c r="N1139" i="23"/>
  <c r="N1140" i="23"/>
  <c r="N1141" i="23"/>
  <c r="N1142" i="23"/>
  <c r="N1143" i="23"/>
  <c r="N1144" i="23"/>
  <c r="N1145" i="23"/>
  <c r="N1146" i="23"/>
  <c r="N1147" i="23"/>
  <c r="N1148" i="23"/>
  <c r="N1149" i="23"/>
  <c r="N1150" i="23"/>
  <c r="N1151" i="23"/>
  <c r="N1152" i="23"/>
  <c r="N1153" i="23"/>
  <c r="N1154" i="23"/>
  <c r="N1155" i="23"/>
  <c r="N1156" i="23"/>
  <c r="N1157" i="23"/>
  <c r="N1158" i="23"/>
  <c r="N1159" i="23"/>
  <c r="N1160" i="23"/>
  <c r="N1161" i="23"/>
  <c r="N1162" i="23"/>
  <c r="N1163" i="23"/>
  <c r="N1164" i="23"/>
  <c r="N1165" i="23"/>
  <c r="N1166" i="23"/>
  <c r="N1167" i="23"/>
  <c r="N1168" i="23"/>
  <c r="N1169" i="23"/>
  <c r="N1170" i="23"/>
  <c r="N1171" i="23"/>
  <c r="N1172" i="23"/>
  <c r="A923" i="23"/>
  <c r="C923" i="23"/>
  <c r="A924" i="23"/>
  <c r="C924" i="23"/>
  <c r="A925" i="23"/>
  <c r="C925" i="23"/>
  <c r="A926" i="23"/>
  <c r="C926" i="23"/>
  <c r="A927" i="23"/>
  <c r="C927" i="23"/>
  <c r="A928" i="23"/>
  <c r="C928" i="23"/>
  <c r="A929" i="23"/>
  <c r="C929" i="23"/>
  <c r="A930" i="23"/>
  <c r="C930" i="23"/>
  <c r="A931" i="23"/>
  <c r="C931" i="23"/>
  <c r="A932" i="23"/>
  <c r="C932" i="23"/>
  <c r="A933" i="23"/>
  <c r="C933" i="23"/>
  <c r="A934" i="23"/>
  <c r="C934" i="23"/>
  <c r="A935" i="23"/>
  <c r="C935" i="23"/>
  <c r="A936" i="23"/>
  <c r="C936" i="23"/>
  <c r="A937" i="23"/>
  <c r="C937" i="23"/>
  <c r="A938" i="23"/>
  <c r="C938" i="23"/>
  <c r="A939" i="23"/>
  <c r="C939" i="23"/>
  <c r="A940" i="23"/>
  <c r="C940" i="23"/>
  <c r="A941" i="23"/>
  <c r="C941" i="23"/>
  <c r="A942" i="23"/>
  <c r="C942" i="23"/>
  <c r="A943" i="23"/>
  <c r="C943" i="23"/>
  <c r="A944" i="23"/>
  <c r="C944" i="23"/>
  <c r="A945" i="23"/>
  <c r="C945" i="23"/>
  <c r="A946" i="23"/>
  <c r="C946" i="23"/>
  <c r="A947" i="23"/>
  <c r="C947" i="23"/>
  <c r="A948" i="23"/>
  <c r="C948" i="23"/>
  <c r="A949" i="23"/>
  <c r="C949" i="23"/>
  <c r="A950" i="23"/>
  <c r="C950" i="23"/>
  <c r="A951" i="23"/>
  <c r="C951" i="23"/>
  <c r="A952" i="23"/>
  <c r="C952" i="23"/>
  <c r="A953" i="23"/>
  <c r="C953" i="23"/>
  <c r="A954" i="23"/>
  <c r="C954" i="23"/>
  <c r="A955" i="23"/>
  <c r="C955" i="23"/>
  <c r="A956" i="23"/>
  <c r="C956" i="23"/>
  <c r="A957" i="23"/>
  <c r="C957" i="23"/>
  <c r="A958" i="23"/>
  <c r="C958" i="23"/>
  <c r="A959" i="23"/>
  <c r="C959" i="23"/>
  <c r="A960" i="23"/>
  <c r="C960" i="23"/>
  <c r="A961" i="23"/>
  <c r="C961" i="23"/>
  <c r="A962" i="23"/>
  <c r="C962" i="23"/>
  <c r="A963" i="23"/>
  <c r="C963" i="23"/>
  <c r="A964" i="23"/>
  <c r="C964" i="23"/>
  <c r="A965" i="23"/>
  <c r="C965" i="23"/>
  <c r="A966" i="23"/>
  <c r="C966" i="23"/>
  <c r="A967" i="23"/>
  <c r="C967" i="23"/>
  <c r="A968" i="23"/>
  <c r="C968" i="23"/>
  <c r="A969" i="23"/>
  <c r="C969" i="23"/>
  <c r="A970" i="23"/>
  <c r="C970" i="23"/>
  <c r="A971" i="23"/>
  <c r="C971" i="23"/>
  <c r="A972" i="23"/>
  <c r="C972" i="23"/>
  <c r="A973" i="23"/>
  <c r="C973" i="23"/>
  <c r="A974" i="23"/>
  <c r="C974" i="23"/>
  <c r="A975" i="23"/>
  <c r="C975" i="23"/>
  <c r="A976" i="23"/>
  <c r="C976" i="23"/>
  <c r="A977" i="23"/>
  <c r="C977" i="23"/>
  <c r="A978" i="23"/>
  <c r="C978" i="23"/>
  <c r="A979" i="23"/>
  <c r="C979" i="23"/>
  <c r="A980" i="23"/>
  <c r="C980" i="23"/>
  <c r="A981" i="23"/>
  <c r="C981" i="23"/>
  <c r="A982" i="23"/>
  <c r="C982" i="23"/>
  <c r="A983" i="23"/>
  <c r="C983" i="23"/>
  <c r="A984" i="23"/>
  <c r="C984" i="23"/>
  <c r="A985" i="23"/>
  <c r="C985" i="23"/>
  <c r="A986" i="23"/>
  <c r="C986" i="23"/>
  <c r="A987" i="23"/>
  <c r="C987" i="23"/>
  <c r="A988" i="23"/>
  <c r="C988" i="23"/>
  <c r="A989" i="23"/>
  <c r="C989" i="23"/>
  <c r="A990" i="23"/>
  <c r="C990" i="23"/>
  <c r="A991" i="23"/>
  <c r="C991" i="23"/>
  <c r="A992" i="23"/>
  <c r="C992" i="23"/>
  <c r="A993" i="23"/>
  <c r="C993" i="23"/>
  <c r="A994" i="23"/>
  <c r="C994" i="23"/>
  <c r="A995" i="23"/>
  <c r="C995" i="23"/>
  <c r="A996" i="23"/>
  <c r="C996" i="23"/>
  <c r="A997" i="23"/>
  <c r="C997" i="23"/>
  <c r="A998" i="23"/>
  <c r="C998" i="23"/>
  <c r="A999" i="23"/>
  <c r="C999" i="23"/>
  <c r="A1000" i="23"/>
  <c r="C1000" i="23"/>
  <c r="A1001" i="23"/>
  <c r="C1001" i="23"/>
  <c r="A1002" i="23"/>
  <c r="C1002" i="23"/>
  <c r="A1003" i="23"/>
  <c r="C1003" i="23"/>
  <c r="A1004" i="23"/>
  <c r="C1004" i="23"/>
  <c r="A1005" i="23"/>
  <c r="C1005" i="23"/>
  <c r="A1006" i="23"/>
  <c r="C1006" i="23"/>
  <c r="A1007" i="23"/>
  <c r="C1007" i="23"/>
  <c r="A1008" i="23"/>
  <c r="C1008" i="23"/>
  <c r="A1009" i="23"/>
  <c r="C1009" i="23"/>
  <c r="A1010" i="23"/>
  <c r="C1010" i="23"/>
  <c r="A1011" i="23"/>
  <c r="C1011" i="23"/>
  <c r="A1012" i="23"/>
  <c r="C1012" i="23"/>
  <c r="A1013" i="23"/>
  <c r="C1013" i="23"/>
  <c r="A1014" i="23"/>
  <c r="C1014" i="23"/>
  <c r="A1015" i="23"/>
  <c r="C1015" i="23"/>
  <c r="A1016" i="23"/>
  <c r="C1016" i="23"/>
  <c r="A1017" i="23"/>
  <c r="C1017" i="23"/>
  <c r="A1018" i="23"/>
  <c r="C1018" i="23"/>
  <c r="A1019" i="23"/>
  <c r="C1019" i="23"/>
  <c r="A1020" i="23"/>
  <c r="C1020" i="23"/>
  <c r="A1021" i="23"/>
  <c r="C1021" i="23"/>
  <c r="A1022" i="23"/>
  <c r="C1022" i="23"/>
  <c r="A1023" i="23"/>
  <c r="C1023" i="23"/>
  <c r="A1024" i="23"/>
  <c r="C1024" i="23"/>
  <c r="A1025" i="23"/>
  <c r="C1025" i="23"/>
  <c r="A1026" i="23"/>
  <c r="C1026" i="23"/>
  <c r="A1027" i="23"/>
  <c r="C1027" i="23"/>
  <c r="A1028" i="23"/>
  <c r="C1028" i="23"/>
  <c r="A1029" i="23"/>
  <c r="C1029" i="23"/>
  <c r="A1030" i="23"/>
  <c r="C1030" i="23"/>
  <c r="A1031" i="23"/>
  <c r="C1031" i="23"/>
  <c r="A1032" i="23"/>
  <c r="C1032" i="23"/>
  <c r="A1033" i="23"/>
  <c r="C1033" i="23"/>
  <c r="A1034" i="23"/>
  <c r="C1034" i="23"/>
  <c r="A1035" i="23"/>
  <c r="C1035" i="23"/>
  <c r="A1036" i="23"/>
  <c r="C1036" i="23"/>
  <c r="A1037" i="23"/>
  <c r="C1037" i="23"/>
  <c r="A1038" i="23"/>
  <c r="C1038" i="23"/>
  <c r="A1039" i="23"/>
  <c r="C1039" i="23"/>
  <c r="A1040" i="23"/>
  <c r="C1040" i="23"/>
  <c r="A1041" i="23"/>
  <c r="C1041" i="23"/>
  <c r="A1042" i="23"/>
  <c r="C1042" i="23"/>
  <c r="A1043" i="23"/>
  <c r="C1043" i="23"/>
  <c r="A1044" i="23"/>
  <c r="C1044" i="23"/>
  <c r="A1045" i="23"/>
  <c r="C1045" i="23"/>
  <c r="A1046" i="23"/>
  <c r="C1046" i="23"/>
  <c r="A1047" i="23"/>
  <c r="C1047" i="23"/>
  <c r="A1048" i="23"/>
  <c r="C1048" i="23"/>
  <c r="A1049" i="23"/>
  <c r="C1049" i="23"/>
  <c r="A1050" i="23"/>
  <c r="C1050" i="23"/>
  <c r="A1051" i="23"/>
  <c r="C1051" i="23"/>
  <c r="A1052" i="23"/>
  <c r="C1052" i="23"/>
  <c r="A1053" i="23"/>
  <c r="C1053" i="23"/>
  <c r="A1054" i="23"/>
  <c r="C1054" i="23"/>
  <c r="A1055" i="23"/>
  <c r="C1055" i="23"/>
  <c r="A1056" i="23"/>
  <c r="C1056" i="23"/>
  <c r="A1057" i="23"/>
  <c r="C1057" i="23"/>
  <c r="A1058" i="23"/>
  <c r="C1058" i="23"/>
  <c r="A1059" i="23"/>
  <c r="C1059" i="23"/>
  <c r="A1060" i="23"/>
  <c r="C1060" i="23"/>
  <c r="A1061" i="23"/>
  <c r="C1061" i="23"/>
  <c r="A1062" i="23"/>
  <c r="C1062" i="23"/>
  <c r="A1063" i="23"/>
  <c r="C1063" i="23"/>
  <c r="A1064" i="23"/>
  <c r="C1064" i="23"/>
  <c r="A1065" i="23"/>
  <c r="C1065" i="23"/>
  <c r="A1066" i="23"/>
  <c r="C1066" i="23"/>
  <c r="A1067" i="23"/>
  <c r="C1067" i="23"/>
  <c r="A1068" i="23"/>
  <c r="C1068" i="23"/>
  <c r="A1069" i="23"/>
  <c r="C1069" i="23"/>
  <c r="A1070" i="23"/>
  <c r="C1070" i="23"/>
  <c r="A1071" i="23"/>
  <c r="C1071" i="23"/>
  <c r="A1072" i="23"/>
  <c r="C1072" i="23"/>
  <c r="A1073" i="23"/>
  <c r="C1073" i="23"/>
  <c r="A1074" i="23"/>
  <c r="C1074" i="23"/>
  <c r="A1075" i="23"/>
  <c r="C1075" i="23"/>
  <c r="A1076" i="23"/>
  <c r="C1076" i="23"/>
  <c r="A1077" i="23"/>
  <c r="C1077" i="23"/>
  <c r="A1078" i="23"/>
  <c r="C1078" i="23"/>
  <c r="A1079" i="23"/>
  <c r="C1079" i="23"/>
  <c r="A1080" i="23"/>
  <c r="C1080" i="23"/>
  <c r="A1081" i="23"/>
  <c r="C1081" i="23"/>
  <c r="A1082" i="23"/>
  <c r="C1082" i="23"/>
  <c r="A1083" i="23"/>
  <c r="C1083" i="23"/>
  <c r="A1084" i="23"/>
  <c r="C1084" i="23"/>
  <c r="A1085" i="23"/>
  <c r="C1085" i="23"/>
  <c r="A1086" i="23"/>
  <c r="C1086" i="23"/>
  <c r="A1087" i="23"/>
  <c r="C1087" i="23"/>
  <c r="A1088" i="23"/>
  <c r="C1088" i="23"/>
  <c r="A1089" i="23"/>
  <c r="C1089" i="23"/>
  <c r="A1090" i="23"/>
  <c r="C1090" i="23"/>
  <c r="A1091" i="23"/>
  <c r="C1091" i="23"/>
  <c r="A1092" i="23"/>
  <c r="C1092" i="23"/>
  <c r="A14" i="23"/>
  <c r="C14" i="23"/>
  <c r="A15" i="23"/>
  <c r="C15" i="23"/>
  <c r="A16" i="23"/>
  <c r="C16" i="23"/>
  <c r="A17" i="23"/>
  <c r="C17" i="23"/>
  <c r="A18" i="23"/>
  <c r="C18" i="23"/>
  <c r="A19" i="23"/>
  <c r="C19" i="23"/>
  <c r="A20" i="23"/>
  <c r="C20" i="23"/>
  <c r="A21" i="23"/>
  <c r="C21" i="23"/>
  <c r="A22" i="23"/>
  <c r="C22" i="23"/>
  <c r="A23" i="23"/>
  <c r="C23" i="23"/>
  <c r="A24" i="23"/>
  <c r="C24" i="23"/>
  <c r="A25" i="23"/>
  <c r="C25" i="23"/>
  <c r="A26" i="23"/>
  <c r="C26" i="23"/>
  <c r="A27" i="23"/>
  <c r="C27" i="23"/>
  <c r="A28" i="23"/>
  <c r="C28" i="23"/>
  <c r="A29" i="23"/>
  <c r="C29" i="23"/>
  <c r="A30" i="23"/>
  <c r="C30" i="23"/>
  <c r="A31" i="23"/>
  <c r="C31" i="23"/>
  <c r="A32" i="23"/>
  <c r="C32" i="23"/>
  <c r="A33" i="23"/>
  <c r="C33" i="23"/>
  <c r="A34" i="23"/>
  <c r="C34" i="23"/>
  <c r="A35" i="23"/>
  <c r="C35" i="23"/>
  <c r="A36" i="23"/>
  <c r="C36" i="23"/>
  <c r="A37" i="23"/>
  <c r="C37" i="23"/>
  <c r="A38" i="23"/>
  <c r="C38" i="23"/>
  <c r="A39" i="23"/>
  <c r="C39" i="23"/>
  <c r="A40" i="23"/>
  <c r="C40" i="23"/>
  <c r="A41" i="23"/>
  <c r="C41" i="23"/>
  <c r="A42" i="23"/>
  <c r="C42" i="23"/>
  <c r="A43" i="23"/>
  <c r="C43" i="23"/>
  <c r="A44" i="23"/>
  <c r="C44" i="23"/>
  <c r="A45" i="23"/>
  <c r="C45" i="23"/>
  <c r="A46" i="23"/>
  <c r="C46" i="23"/>
  <c r="A47" i="23"/>
  <c r="C47" i="23"/>
  <c r="A48" i="23"/>
  <c r="C48" i="23"/>
  <c r="A49" i="23"/>
  <c r="C49" i="23"/>
  <c r="A50" i="23"/>
  <c r="C50" i="23"/>
  <c r="A51" i="23"/>
  <c r="C51" i="23"/>
  <c r="A52" i="23"/>
  <c r="C52" i="23"/>
  <c r="A53" i="23"/>
  <c r="C53" i="23"/>
  <c r="A54" i="23"/>
  <c r="C54" i="23"/>
  <c r="A55" i="23"/>
  <c r="C55" i="23"/>
  <c r="A56" i="23"/>
  <c r="C56" i="23"/>
  <c r="A57" i="23"/>
  <c r="C57" i="23"/>
  <c r="A58" i="23"/>
  <c r="C58" i="23"/>
  <c r="A59" i="23"/>
  <c r="C59" i="23"/>
  <c r="A60" i="23"/>
  <c r="C60" i="23"/>
  <c r="A61" i="23"/>
  <c r="C61" i="23"/>
  <c r="A62" i="23"/>
  <c r="C62" i="23"/>
  <c r="A63" i="23"/>
  <c r="C63" i="23"/>
  <c r="A64" i="23"/>
  <c r="C64" i="23"/>
  <c r="A65" i="23"/>
  <c r="C65" i="23"/>
  <c r="A66" i="23"/>
  <c r="C66" i="23"/>
  <c r="A67" i="23"/>
  <c r="C67" i="23"/>
  <c r="A68" i="23"/>
  <c r="C68" i="23"/>
  <c r="A69" i="23"/>
  <c r="C69" i="23"/>
  <c r="A70" i="23"/>
  <c r="C70" i="23"/>
  <c r="A71" i="23"/>
  <c r="C71" i="23"/>
  <c r="A72" i="23"/>
  <c r="C72" i="23"/>
  <c r="A73" i="23"/>
  <c r="C73" i="23"/>
  <c r="A74" i="23"/>
  <c r="C74" i="23"/>
  <c r="A75" i="23"/>
  <c r="C75" i="23"/>
  <c r="A76" i="23"/>
  <c r="C76" i="23"/>
  <c r="A77" i="23"/>
  <c r="C77" i="23"/>
  <c r="A78" i="23"/>
  <c r="C78" i="23"/>
  <c r="A79" i="23"/>
  <c r="C79" i="23"/>
  <c r="A80" i="23"/>
  <c r="C80" i="23"/>
  <c r="A81" i="23"/>
  <c r="C81" i="23"/>
  <c r="A82" i="23"/>
  <c r="C82" i="23"/>
  <c r="A83" i="23"/>
  <c r="C83" i="23"/>
  <c r="A84" i="23"/>
  <c r="C84" i="23"/>
  <c r="A85" i="23"/>
  <c r="C85" i="23"/>
  <c r="A86" i="23"/>
  <c r="C86" i="23"/>
  <c r="A87" i="23"/>
  <c r="C87" i="23"/>
  <c r="A88" i="23"/>
  <c r="C88" i="23"/>
  <c r="A89" i="23"/>
  <c r="C89" i="23"/>
  <c r="A90" i="23"/>
  <c r="C90" i="23"/>
  <c r="A91" i="23"/>
  <c r="C91" i="23"/>
  <c r="A92" i="23"/>
  <c r="C92" i="23"/>
  <c r="A93" i="23"/>
  <c r="C93" i="23"/>
  <c r="A94" i="23"/>
  <c r="C94" i="23"/>
  <c r="A95" i="23"/>
  <c r="C95" i="23"/>
  <c r="A96" i="23"/>
  <c r="C96" i="23"/>
  <c r="A97" i="23"/>
  <c r="C97" i="23"/>
  <c r="A98" i="23"/>
  <c r="C98" i="23"/>
  <c r="A99" i="23"/>
  <c r="C99" i="23"/>
  <c r="A100" i="23"/>
  <c r="C100" i="23"/>
  <c r="A101" i="23"/>
  <c r="C101" i="23"/>
  <c r="A102" i="23"/>
  <c r="C102" i="23"/>
  <c r="A103" i="23"/>
  <c r="C103" i="23"/>
  <c r="A104" i="23"/>
  <c r="C104" i="23"/>
  <c r="A105" i="23"/>
  <c r="C105" i="23"/>
  <c r="A106" i="23"/>
  <c r="C106" i="23"/>
  <c r="A107" i="23"/>
  <c r="C107" i="23"/>
  <c r="A108" i="23"/>
  <c r="C108" i="23"/>
  <c r="A109" i="23"/>
  <c r="C109" i="23"/>
  <c r="A110" i="23"/>
  <c r="C110" i="23"/>
  <c r="A111" i="23"/>
  <c r="C111" i="23"/>
  <c r="A112" i="23"/>
  <c r="C112" i="23"/>
  <c r="A113" i="23"/>
  <c r="C113" i="23"/>
  <c r="A114" i="23"/>
  <c r="C114" i="23"/>
  <c r="A115" i="23"/>
  <c r="C115" i="23"/>
  <c r="A116" i="23"/>
  <c r="C116" i="23"/>
  <c r="A117" i="23"/>
  <c r="C117" i="23"/>
  <c r="A118" i="23"/>
  <c r="C118" i="23"/>
  <c r="A119" i="23"/>
  <c r="C119" i="23"/>
  <c r="A120" i="23"/>
  <c r="C120" i="23"/>
  <c r="A121" i="23"/>
  <c r="C121" i="23"/>
  <c r="A122" i="23"/>
  <c r="C122" i="23"/>
  <c r="A123" i="23"/>
  <c r="C123" i="23"/>
  <c r="A124" i="23"/>
  <c r="C124" i="23"/>
  <c r="A125" i="23"/>
  <c r="C125" i="23"/>
  <c r="A126" i="23"/>
  <c r="C126" i="23"/>
  <c r="A127" i="23"/>
  <c r="C127" i="23"/>
  <c r="A128" i="23"/>
  <c r="C128" i="23"/>
  <c r="A129" i="23"/>
  <c r="C129" i="23"/>
  <c r="A130" i="23"/>
  <c r="C130" i="23"/>
  <c r="A131" i="23"/>
  <c r="C131" i="23"/>
  <c r="A132" i="23"/>
  <c r="C132" i="23"/>
  <c r="A133" i="23"/>
  <c r="C133" i="23"/>
  <c r="A134" i="23"/>
  <c r="C134" i="23"/>
  <c r="A135" i="23"/>
  <c r="C135" i="23"/>
  <c r="A136" i="23"/>
  <c r="C136" i="23"/>
  <c r="A137" i="23"/>
  <c r="C137" i="23"/>
  <c r="A138" i="23"/>
  <c r="C138" i="23"/>
  <c r="A139" i="23"/>
  <c r="C139" i="23"/>
  <c r="A140" i="23"/>
  <c r="C140" i="23"/>
  <c r="A141" i="23"/>
  <c r="C141" i="23"/>
  <c r="A142" i="23"/>
  <c r="C142" i="23"/>
  <c r="A143" i="23"/>
  <c r="C143" i="23"/>
  <c r="A144" i="23"/>
  <c r="C144" i="23"/>
  <c r="A145" i="23"/>
  <c r="C145" i="23"/>
  <c r="A146" i="23"/>
  <c r="C146" i="23"/>
  <c r="A147" i="23"/>
  <c r="C147" i="23"/>
  <c r="A148" i="23"/>
  <c r="C148" i="23"/>
  <c r="A149" i="23"/>
  <c r="C149" i="23"/>
  <c r="A150" i="23"/>
  <c r="C150" i="23"/>
  <c r="A151" i="23"/>
  <c r="C151" i="23"/>
  <c r="A152" i="23"/>
  <c r="C152" i="23"/>
  <c r="A153" i="23"/>
  <c r="C153" i="23"/>
  <c r="A154" i="23"/>
  <c r="C154" i="23"/>
  <c r="A155" i="23"/>
  <c r="C155" i="23"/>
  <c r="A156" i="23"/>
  <c r="C156" i="23"/>
  <c r="A157" i="23"/>
  <c r="C157" i="23"/>
  <c r="A158" i="23"/>
  <c r="C158" i="23"/>
  <c r="A159" i="23"/>
  <c r="C159" i="23"/>
  <c r="A160" i="23"/>
  <c r="C160" i="23"/>
  <c r="A161" i="23"/>
  <c r="C161" i="23"/>
  <c r="A162" i="23"/>
  <c r="C162" i="23"/>
  <c r="A163" i="23"/>
  <c r="C163" i="23"/>
  <c r="A164" i="23"/>
  <c r="C164" i="23"/>
  <c r="A165" i="23"/>
  <c r="C165" i="23"/>
  <c r="A166" i="23"/>
  <c r="C166" i="23"/>
  <c r="A167" i="23"/>
  <c r="C167" i="23"/>
  <c r="A168" i="23"/>
  <c r="C168" i="23"/>
  <c r="A169" i="23"/>
  <c r="C169" i="23"/>
  <c r="A170" i="23"/>
  <c r="C170" i="23"/>
  <c r="A171" i="23"/>
  <c r="C171" i="23"/>
  <c r="A172" i="23"/>
  <c r="C172" i="23"/>
  <c r="A173" i="23"/>
  <c r="C173" i="23"/>
  <c r="A174" i="23"/>
  <c r="C174" i="23"/>
  <c r="A175" i="23"/>
  <c r="C175" i="23"/>
  <c r="A176" i="23"/>
  <c r="C176" i="23"/>
  <c r="A177" i="23"/>
  <c r="C177" i="23"/>
  <c r="A178" i="23"/>
  <c r="C178" i="23"/>
  <c r="A179" i="23"/>
  <c r="C179" i="23"/>
  <c r="A180" i="23"/>
  <c r="C180" i="23"/>
  <c r="A181" i="23"/>
  <c r="C181" i="23"/>
  <c r="A182" i="23"/>
  <c r="C182" i="23"/>
  <c r="A183" i="23"/>
  <c r="C183" i="23"/>
  <c r="A184" i="23"/>
  <c r="C184" i="23"/>
  <c r="A185" i="23"/>
  <c r="C185" i="23"/>
  <c r="A186" i="23"/>
  <c r="C186" i="23"/>
  <c r="A187" i="23"/>
  <c r="C187" i="23"/>
  <c r="A188" i="23"/>
  <c r="C188" i="23"/>
  <c r="A189" i="23"/>
  <c r="C189" i="23"/>
  <c r="A190" i="23"/>
  <c r="C190" i="23"/>
  <c r="A191" i="23"/>
  <c r="C191" i="23"/>
  <c r="A192" i="23"/>
  <c r="C192" i="23"/>
  <c r="A193" i="23"/>
  <c r="C193" i="23"/>
  <c r="A194" i="23"/>
  <c r="C194" i="23"/>
  <c r="A195" i="23"/>
  <c r="C195" i="23"/>
  <c r="A196" i="23"/>
  <c r="C196" i="23"/>
  <c r="A197" i="23"/>
  <c r="C197" i="23"/>
  <c r="A198" i="23"/>
  <c r="C198" i="23"/>
  <c r="A199" i="23"/>
  <c r="C199" i="23"/>
  <c r="A200" i="23"/>
  <c r="C200" i="23"/>
  <c r="A201" i="23"/>
  <c r="C201" i="23"/>
  <c r="A202" i="23"/>
  <c r="C202" i="23"/>
  <c r="A203" i="23"/>
  <c r="C203" i="23"/>
  <c r="A204" i="23"/>
  <c r="C204" i="23"/>
  <c r="A205" i="23"/>
  <c r="C205" i="23"/>
  <c r="A206" i="23"/>
  <c r="C206" i="23"/>
  <c r="A207" i="23"/>
  <c r="C207" i="23"/>
  <c r="A208" i="23"/>
  <c r="C208" i="23"/>
  <c r="A209" i="23"/>
  <c r="C209" i="23"/>
  <c r="A210" i="23"/>
  <c r="C210" i="23"/>
  <c r="A211" i="23"/>
  <c r="C211" i="23"/>
  <c r="A212" i="23"/>
  <c r="C212" i="23"/>
  <c r="A213" i="23"/>
  <c r="C213" i="23"/>
  <c r="A214" i="23"/>
  <c r="C214" i="23"/>
  <c r="A215" i="23"/>
  <c r="C215" i="23"/>
  <c r="A216" i="23"/>
  <c r="C216" i="23"/>
  <c r="A217" i="23"/>
  <c r="C217" i="23"/>
  <c r="A218" i="23"/>
  <c r="C218" i="23"/>
  <c r="A219" i="23"/>
  <c r="C219" i="23"/>
  <c r="A220" i="23"/>
  <c r="C220" i="23"/>
  <c r="A221" i="23"/>
  <c r="C221" i="23"/>
  <c r="A222" i="23"/>
  <c r="C222" i="23"/>
  <c r="A223" i="23"/>
  <c r="C223" i="23"/>
  <c r="A224" i="23"/>
  <c r="C224" i="23"/>
  <c r="A225" i="23"/>
  <c r="C225" i="23"/>
  <c r="A226" i="23"/>
  <c r="C226" i="23"/>
  <c r="A227" i="23"/>
  <c r="C227" i="23"/>
  <c r="A228" i="23"/>
  <c r="C228" i="23"/>
  <c r="A229" i="23"/>
  <c r="C229" i="23"/>
  <c r="A230" i="23"/>
  <c r="C230" i="23"/>
  <c r="A231" i="23"/>
  <c r="C231" i="23"/>
  <c r="A232" i="23"/>
  <c r="C232" i="23"/>
  <c r="A233" i="23"/>
  <c r="C233" i="23"/>
  <c r="A234" i="23"/>
  <c r="C234" i="23"/>
  <c r="A235" i="23"/>
  <c r="C235" i="23"/>
  <c r="A236" i="23"/>
  <c r="C236" i="23"/>
  <c r="A237" i="23"/>
  <c r="C237" i="23"/>
  <c r="A238" i="23"/>
  <c r="C238" i="23"/>
  <c r="A239" i="23"/>
  <c r="C239" i="23"/>
  <c r="A240" i="23"/>
  <c r="C240" i="23"/>
  <c r="A241" i="23"/>
  <c r="C241" i="23"/>
  <c r="A242" i="23"/>
  <c r="C242" i="23"/>
  <c r="A243" i="23"/>
  <c r="C243" i="23"/>
  <c r="A244" i="23"/>
  <c r="C244" i="23"/>
  <c r="A245" i="23"/>
  <c r="C245" i="23"/>
  <c r="A246" i="23"/>
  <c r="C246" i="23"/>
  <c r="A247" i="23"/>
  <c r="C247" i="23"/>
  <c r="A248" i="23"/>
  <c r="C248" i="23"/>
  <c r="A249" i="23"/>
  <c r="C249" i="23"/>
  <c r="A250" i="23"/>
  <c r="C250" i="23"/>
  <c r="A251" i="23"/>
  <c r="C251" i="23"/>
  <c r="A252" i="23"/>
  <c r="C252" i="23"/>
  <c r="A253" i="23"/>
  <c r="C253" i="23"/>
  <c r="A254" i="23"/>
  <c r="C254" i="23"/>
  <c r="A255" i="23"/>
  <c r="C255" i="23"/>
  <c r="A256" i="23"/>
  <c r="C256" i="23"/>
  <c r="A257" i="23"/>
  <c r="C257" i="23"/>
  <c r="A258" i="23"/>
  <c r="C258" i="23"/>
  <c r="A259" i="23"/>
  <c r="C259" i="23"/>
  <c r="A260" i="23"/>
  <c r="C260" i="23"/>
  <c r="A261" i="23"/>
  <c r="C261" i="23"/>
  <c r="A262" i="23"/>
  <c r="C262" i="23"/>
  <c r="A263" i="23"/>
  <c r="C263" i="23"/>
  <c r="A264" i="23"/>
  <c r="C264" i="23"/>
  <c r="A265" i="23"/>
  <c r="C265" i="23"/>
  <c r="A266" i="23"/>
  <c r="C266" i="23"/>
  <c r="A267" i="23"/>
  <c r="C267" i="23"/>
  <c r="A268" i="23"/>
  <c r="C268" i="23"/>
  <c r="A269" i="23"/>
  <c r="C269" i="23"/>
  <c r="A270" i="23"/>
  <c r="C270" i="23"/>
  <c r="A271" i="23"/>
  <c r="C271" i="23"/>
  <c r="A272" i="23"/>
  <c r="C272" i="23"/>
  <c r="A273" i="23"/>
  <c r="C273" i="23"/>
  <c r="A274" i="23"/>
  <c r="C274" i="23"/>
  <c r="A275" i="23"/>
  <c r="C275" i="23"/>
  <c r="A276" i="23"/>
  <c r="C276" i="23"/>
  <c r="A277" i="23"/>
  <c r="C277" i="23"/>
  <c r="A278" i="23"/>
  <c r="C278" i="23"/>
  <c r="A279" i="23"/>
  <c r="C279" i="23"/>
  <c r="A280" i="23"/>
  <c r="C280" i="23"/>
  <c r="A281" i="23"/>
  <c r="C281" i="23"/>
  <c r="A282" i="23"/>
  <c r="C282" i="23"/>
  <c r="A283" i="23"/>
  <c r="C283" i="23"/>
  <c r="A284" i="23"/>
  <c r="C284" i="23"/>
  <c r="A285" i="23"/>
  <c r="C285" i="23"/>
  <c r="A286" i="23"/>
  <c r="C286" i="23"/>
  <c r="A287" i="23"/>
  <c r="C287" i="23"/>
  <c r="A288" i="23"/>
  <c r="C288" i="23"/>
  <c r="A289" i="23"/>
  <c r="C289" i="23"/>
  <c r="A290" i="23"/>
  <c r="C290" i="23"/>
  <c r="A291" i="23"/>
  <c r="C291" i="23"/>
  <c r="A292" i="23"/>
  <c r="C292" i="23"/>
  <c r="A293" i="23"/>
  <c r="C293" i="23"/>
  <c r="A294" i="23"/>
  <c r="C294" i="23"/>
  <c r="A295" i="23"/>
  <c r="C295" i="23"/>
  <c r="A296" i="23"/>
  <c r="C296" i="23"/>
  <c r="A297" i="23"/>
  <c r="C297" i="23"/>
  <c r="A298" i="23"/>
  <c r="C298" i="23"/>
  <c r="A299" i="23"/>
  <c r="C299" i="23"/>
  <c r="A300" i="23"/>
  <c r="C300" i="23"/>
  <c r="A301" i="23"/>
  <c r="C301" i="23"/>
  <c r="A302" i="23"/>
  <c r="C302" i="23"/>
  <c r="A303" i="23"/>
  <c r="C303" i="23"/>
  <c r="A304" i="23"/>
  <c r="C304" i="23"/>
  <c r="A305" i="23"/>
  <c r="C305" i="23"/>
  <c r="A306" i="23"/>
  <c r="C306" i="23"/>
  <c r="A307" i="23"/>
  <c r="C307" i="23"/>
  <c r="A308" i="23"/>
  <c r="C308" i="23"/>
  <c r="A309" i="23"/>
  <c r="C309" i="23"/>
  <c r="A310" i="23"/>
  <c r="C310" i="23"/>
  <c r="A311" i="23"/>
  <c r="C311" i="23"/>
  <c r="A312" i="23"/>
  <c r="C312" i="23"/>
  <c r="A313" i="23"/>
  <c r="C313" i="23"/>
  <c r="A314" i="23"/>
  <c r="C314" i="23"/>
  <c r="A315" i="23"/>
  <c r="C315" i="23"/>
  <c r="A316" i="23"/>
  <c r="C316" i="23"/>
  <c r="A317" i="23"/>
  <c r="C317" i="23"/>
  <c r="A318" i="23"/>
  <c r="C318" i="23"/>
  <c r="A319" i="23"/>
  <c r="C319" i="23"/>
  <c r="A320" i="23"/>
  <c r="C320" i="23"/>
  <c r="A321" i="23"/>
  <c r="C321" i="23"/>
  <c r="A322" i="23"/>
  <c r="C322" i="23"/>
  <c r="A323" i="23"/>
  <c r="C323" i="23"/>
  <c r="A324" i="23"/>
  <c r="C324" i="23"/>
  <c r="A325" i="23"/>
  <c r="C325" i="23"/>
  <c r="A326" i="23"/>
  <c r="C326" i="23"/>
  <c r="A327" i="23"/>
  <c r="C327" i="23"/>
  <c r="A328" i="23"/>
  <c r="C328" i="23"/>
  <c r="A329" i="23"/>
  <c r="C329" i="23"/>
  <c r="A330" i="23"/>
  <c r="C330" i="23"/>
  <c r="A331" i="23"/>
  <c r="C331" i="23"/>
  <c r="A332" i="23"/>
  <c r="C332" i="23"/>
  <c r="A333" i="23"/>
  <c r="C333" i="23"/>
  <c r="A334" i="23"/>
  <c r="C334" i="23"/>
  <c r="A335" i="23"/>
  <c r="C335" i="23"/>
  <c r="A336" i="23"/>
  <c r="C336" i="23"/>
  <c r="A337" i="23"/>
  <c r="C337" i="23"/>
  <c r="A338" i="23"/>
  <c r="C338" i="23"/>
  <c r="A339" i="23"/>
  <c r="C339" i="23"/>
  <c r="A340" i="23"/>
  <c r="C340" i="23"/>
  <c r="A341" i="23"/>
  <c r="C341" i="23"/>
  <c r="A342" i="23"/>
  <c r="C342" i="23"/>
  <c r="A343" i="23"/>
  <c r="C343" i="23"/>
  <c r="A344" i="23"/>
  <c r="C344" i="23"/>
  <c r="A345" i="23"/>
  <c r="C345" i="23"/>
  <c r="A346" i="23"/>
  <c r="C346" i="23"/>
  <c r="A347" i="23"/>
  <c r="C347" i="23"/>
  <c r="A348" i="23"/>
  <c r="C348" i="23"/>
  <c r="A349" i="23"/>
  <c r="C349" i="23"/>
  <c r="A350" i="23"/>
  <c r="C350" i="23"/>
  <c r="A351" i="23"/>
  <c r="C351" i="23"/>
  <c r="A352" i="23"/>
  <c r="C352" i="23"/>
  <c r="A353" i="23"/>
  <c r="C353" i="23"/>
  <c r="A354" i="23"/>
  <c r="C354" i="23"/>
  <c r="A355" i="23"/>
  <c r="C355" i="23"/>
  <c r="A356" i="23"/>
  <c r="C356" i="23"/>
  <c r="A357" i="23"/>
  <c r="C357" i="23"/>
  <c r="A358" i="23"/>
  <c r="C358" i="23"/>
  <c r="A359" i="23"/>
  <c r="C359" i="23"/>
  <c r="A360" i="23"/>
  <c r="C360" i="23"/>
  <c r="A361" i="23"/>
  <c r="C361" i="23"/>
  <c r="A362" i="23"/>
  <c r="C362" i="23"/>
  <c r="A363" i="23"/>
  <c r="C363" i="23"/>
  <c r="A364" i="23"/>
  <c r="C364" i="23"/>
  <c r="A365" i="23"/>
  <c r="C365" i="23"/>
  <c r="A366" i="23"/>
  <c r="C366" i="23"/>
  <c r="A367" i="23"/>
  <c r="C367" i="23"/>
  <c r="A368" i="23"/>
  <c r="C368" i="23"/>
  <c r="A369" i="23"/>
  <c r="C369" i="23"/>
  <c r="A370" i="23"/>
  <c r="C370" i="23"/>
  <c r="A371" i="23"/>
  <c r="C371" i="23"/>
  <c r="A372" i="23"/>
  <c r="C372" i="23"/>
  <c r="A373" i="23"/>
  <c r="C373" i="23"/>
  <c r="A374" i="23"/>
  <c r="C374" i="23"/>
  <c r="A375" i="23"/>
  <c r="C375" i="23"/>
  <c r="A376" i="23"/>
  <c r="C376" i="23"/>
  <c r="A377" i="23"/>
  <c r="C377" i="23"/>
  <c r="A378" i="23"/>
  <c r="C378" i="23"/>
  <c r="A379" i="23"/>
  <c r="C379" i="23"/>
  <c r="A380" i="23"/>
  <c r="C380" i="23"/>
  <c r="A381" i="23"/>
  <c r="C381" i="23"/>
  <c r="A382" i="23"/>
  <c r="C382" i="23"/>
  <c r="A383" i="23"/>
  <c r="C383" i="23"/>
  <c r="A384" i="23"/>
  <c r="C384" i="23"/>
  <c r="A385" i="23"/>
  <c r="C385" i="23"/>
  <c r="A386" i="23"/>
  <c r="C386" i="23"/>
  <c r="A387" i="23"/>
  <c r="C387" i="23"/>
  <c r="A388" i="23"/>
  <c r="C388" i="23"/>
  <c r="A389" i="23"/>
  <c r="C389" i="23"/>
  <c r="A390" i="23"/>
  <c r="C390" i="23"/>
  <c r="A391" i="23"/>
  <c r="C391" i="23"/>
  <c r="A392" i="23"/>
  <c r="C392" i="23"/>
  <c r="A393" i="23"/>
  <c r="C393" i="23"/>
  <c r="A394" i="23"/>
  <c r="C394" i="23"/>
  <c r="A395" i="23"/>
  <c r="C395" i="23"/>
  <c r="A396" i="23"/>
  <c r="C396" i="23"/>
  <c r="A397" i="23"/>
  <c r="C397" i="23"/>
  <c r="A398" i="23"/>
  <c r="C398" i="23"/>
  <c r="A399" i="23"/>
  <c r="C399" i="23"/>
  <c r="A400" i="23"/>
  <c r="C400" i="23"/>
  <c r="A401" i="23"/>
  <c r="C401" i="23"/>
  <c r="A402" i="23"/>
  <c r="C402" i="23"/>
  <c r="A403" i="23"/>
  <c r="C403" i="23"/>
  <c r="A404" i="23"/>
  <c r="C404" i="23"/>
  <c r="A405" i="23"/>
  <c r="C405" i="23"/>
  <c r="A406" i="23"/>
  <c r="C406" i="23"/>
  <c r="A407" i="23"/>
  <c r="C407" i="23"/>
  <c r="A408" i="23"/>
  <c r="C408" i="23"/>
  <c r="A409" i="23"/>
  <c r="C409" i="23"/>
  <c r="A410" i="23"/>
  <c r="C410" i="23"/>
  <c r="A411" i="23"/>
  <c r="C411" i="23"/>
  <c r="A412" i="23"/>
  <c r="C412" i="23"/>
  <c r="A413" i="23"/>
  <c r="C413" i="23"/>
  <c r="A414" i="23"/>
  <c r="C414" i="23"/>
  <c r="A415" i="23"/>
  <c r="C415" i="23"/>
  <c r="A416" i="23"/>
  <c r="C416" i="23"/>
  <c r="A417" i="23"/>
  <c r="C417" i="23"/>
  <c r="A418" i="23"/>
  <c r="C418" i="23"/>
  <c r="A419" i="23"/>
  <c r="C419" i="23"/>
  <c r="A420" i="23"/>
  <c r="C420" i="23"/>
  <c r="A421" i="23"/>
  <c r="C421" i="23"/>
  <c r="A422" i="23"/>
  <c r="C422" i="23"/>
  <c r="A423" i="23"/>
  <c r="C423" i="23"/>
  <c r="A424" i="23"/>
  <c r="C424" i="23"/>
  <c r="A425" i="23"/>
  <c r="C425" i="23"/>
  <c r="A426" i="23"/>
  <c r="C426" i="23"/>
  <c r="A427" i="23"/>
  <c r="C427" i="23"/>
  <c r="A428" i="23"/>
  <c r="C428" i="23"/>
  <c r="A429" i="23"/>
  <c r="C429" i="23"/>
  <c r="A430" i="23"/>
  <c r="C430" i="23"/>
  <c r="A431" i="23"/>
  <c r="C431" i="23"/>
  <c r="A432" i="23"/>
  <c r="C432" i="23"/>
  <c r="A433" i="23"/>
  <c r="C433" i="23"/>
  <c r="A434" i="23"/>
  <c r="C434" i="23"/>
  <c r="A435" i="23"/>
  <c r="C435" i="23"/>
  <c r="A436" i="23"/>
  <c r="C436" i="23"/>
  <c r="A437" i="23"/>
  <c r="C437" i="23"/>
  <c r="A438" i="23"/>
  <c r="C438" i="23"/>
  <c r="A439" i="23"/>
  <c r="C439" i="23"/>
  <c r="A440" i="23"/>
  <c r="C440" i="23"/>
  <c r="A441" i="23"/>
  <c r="C441" i="23"/>
  <c r="A442" i="23"/>
  <c r="C442" i="23"/>
  <c r="A443" i="23"/>
  <c r="C443" i="23"/>
  <c r="A444" i="23"/>
  <c r="C444" i="23"/>
  <c r="A445" i="23"/>
  <c r="C445" i="23"/>
  <c r="A446" i="23"/>
  <c r="C446" i="23"/>
  <c r="A447" i="23"/>
  <c r="C447" i="23"/>
  <c r="A448" i="23"/>
  <c r="C448" i="23"/>
  <c r="A449" i="23"/>
  <c r="C449" i="23"/>
  <c r="A450" i="23"/>
  <c r="C450" i="23"/>
  <c r="A451" i="23"/>
  <c r="C451" i="23"/>
  <c r="A452" i="23"/>
  <c r="C452" i="23"/>
  <c r="A453" i="23"/>
  <c r="C453" i="23"/>
  <c r="A454" i="23"/>
  <c r="C454" i="23"/>
  <c r="A455" i="23"/>
  <c r="C455" i="23"/>
  <c r="A456" i="23"/>
  <c r="C456" i="23"/>
  <c r="A457" i="23"/>
  <c r="C457" i="23"/>
  <c r="A458" i="23"/>
  <c r="C458" i="23"/>
  <c r="A459" i="23"/>
  <c r="C459" i="23"/>
  <c r="A460" i="23"/>
  <c r="C460" i="23"/>
  <c r="A461" i="23"/>
  <c r="C461" i="23"/>
  <c r="A462" i="23"/>
  <c r="C462" i="23"/>
  <c r="A463" i="23"/>
  <c r="C463" i="23"/>
  <c r="A464" i="23"/>
  <c r="C464" i="23"/>
  <c r="A465" i="23"/>
  <c r="C465" i="23"/>
  <c r="A466" i="23"/>
  <c r="C466" i="23"/>
  <c r="A467" i="23"/>
  <c r="C467" i="23"/>
  <c r="A468" i="23"/>
  <c r="C468" i="23"/>
  <c r="A469" i="23"/>
  <c r="C469" i="23"/>
  <c r="A470" i="23"/>
  <c r="C470" i="23"/>
  <c r="A471" i="23"/>
  <c r="C471" i="23"/>
  <c r="A472" i="23"/>
  <c r="C472" i="23"/>
  <c r="A473" i="23"/>
  <c r="C473" i="23"/>
  <c r="A474" i="23"/>
  <c r="C474" i="23"/>
  <c r="A475" i="23"/>
  <c r="C475" i="23"/>
  <c r="A476" i="23"/>
  <c r="C476" i="23"/>
  <c r="A477" i="23"/>
  <c r="C477" i="23"/>
  <c r="A478" i="23"/>
  <c r="C478" i="23"/>
  <c r="A479" i="23"/>
  <c r="C479" i="23"/>
  <c r="A480" i="23"/>
  <c r="C480" i="23"/>
  <c r="A481" i="23"/>
  <c r="C481" i="23"/>
  <c r="A482" i="23"/>
  <c r="C482" i="23"/>
  <c r="A483" i="23"/>
  <c r="C483" i="23"/>
  <c r="A484" i="23"/>
  <c r="C484" i="23"/>
  <c r="A485" i="23"/>
  <c r="C485" i="23"/>
  <c r="A486" i="23"/>
  <c r="C486" i="23"/>
  <c r="A487" i="23"/>
  <c r="C487" i="23"/>
  <c r="A488" i="23"/>
  <c r="C488" i="23"/>
  <c r="A489" i="23"/>
  <c r="C489" i="23"/>
  <c r="A490" i="23"/>
  <c r="C490" i="23"/>
  <c r="A491" i="23"/>
  <c r="C491" i="23"/>
  <c r="A492" i="23"/>
  <c r="C492" i="23"/>
  <c r="A493" i="23"/>
  <c r="C493" i="23"/>
  <c r="A494" i="23"/>
  <c r="C494" i="23"/>
  <c r="A495" i="23"/>
  <c r="C495" i="23"/>
  <c r="A496" i="23"/>
  <c r="C496" i="23"/>
  <c r="A497" i="23"/>
  <c r="C497" i="23"/>
  <c r="A498" i="23"/>
  <c r="C498" i="23"/>
  <c r="A499" i="23"/>
  <c r="C499" i="23"/>
  <c r="A500" i="23"/>
  <c r="C500" i="23"/>
  <c r="A501" i="23"/>
  <c r="C501" i="23"/>
  <c r="A502" i="23"/>
  <c r="C502" i="23"/>
  <c r="A503" i="23"/>
  <c r="C503" i="23"/>
  <c r="A504" i="23"/>
  <c r="C504" i="23"/>
  <c r="A505" i="23"/>
  <c r="C505" i="23"/>
  <c r="A506" i="23"/>
  <c r="C506" i="23"/>
  <c r="A507" i="23"/>
  <c r="C507" i="23"/>
  <c r="A508" i="23"/>
  <c r="C508" i="23"/>
  <c r="A509" i="23"/>
  <c r="C509" i="23"/>
  <c r="A510" i="23"/>
  <c r="C510" i="23"/>
  <c r="A511" i="23"/>
  <c r="C511" i="23"/>
  <c r="A512" i="23"/>
  <c r="C512" i="23"/>
  <c r="A513" i="23"/>
  <c r="C513" i="23"/>
  <c r="A514" i="23"/>
  <c r="C514" i="23"/>
  <c r="A515" i="23"/>
  <c r="C515" i="23"/>
  <c r="A516" i="23"/>
  <c r="C516" i="23"/>
  <c r="A517" i="23"/>
  <c r="C517" i="23"/>
  <c r="A518" i="23"/>
  <c r="C518" i="23"/>
  <c r="A519" i="23"/>
  <c r="C519" i="23"/>
  <c r="A520" i="23"/>
  <c r="C520" i="23"/>
  <c r="A521" i="23"/>
  <c r="C521" i="23"/>
  <c r="A522" i="23"/>
  <c r="C522" i="23"/>
  <c r="A523" i="23"/>
  <c r="C523" i="23"/>
  <c r="A524" i="23"/>
  <c r="C524" i="23"/>
  <c r="A525" i="23"/>
  <c r="C525" i="23"/>
  <c r="A526" i="23"/>
  <c r="C526" i="23"/>
  <c r="A527" i="23"/>
  <c r="C527" i="23"/>
  <c r="A528" i="23"/>
  <c r="C528" i="23"/>
  <c r="A529" i="23"/>
  <c r="C529" i="23"/>
  <c r="A530" i="23"/>
  <c r="C530" i="23"/>
  <c r="A531" i="23"/>
  <c r="C531" i="23"/>
  <c r="A532" i="23"/>
  <c r="C532" i="23"/>
  <c r="A533" i="23"/>
  <c r="C533" i="23"/>
  <c r="A534" i="23"/>
  <c r="C534" i="23"/>
  <c r="A535" i="23"/>
  <c r="C535" i="23"/>
  <c r="A536" i="23"/>
  <c r="C536" i="23"/>
  <c r="A537" i="23"/>
  <c r="C537" i="23"/>
  <c r="A538" i="23"/>
  <c r="C538" i="23"/>
  <c r="A539" i="23"/>
  <c r="C539" i="23"/>
  <c r="A540" i="23"/>
  <c r="C540" i="23"/>
  <c r="A541" i="23"/>
  <c r="C541" i="23"/>
  <c r="A542" i="23"/>
  <c r="C542" i="23"/>
  <c r="A543" i="23"/>
  <c r="C543" i="23"/>
  <c r="A544" i="23"/>
  <c r="C544" i="23"/>
  <c r="A545" i="23"/>
  <c r="C545" i="23"/>
  <c r="A546" i="23"/>
  <c r="C546" i="23"/>
  <c r="A547" i="23"/>
  <c r="C547" i="23"/>
  <c r="A548" i="23"/>
  <c r="C548" i="23"/>
  <c r="A549" i="23"/>
  <c r="C549" i="23"/>
  <c r="A550" i="23"/>
  <c r="C550" i="23"/>
  <c r="A551" i="23"/>
  <c r="C551" i="23"/>
  <c r="A552" i="23"/>
  <c r="C552" i="23"/>
  <c r="A553" i="23"/>
  <c r="C553" i="23"/>
  <c r="A554" i="23"/>
  <c r="C554" i="23"/>
  <c r="A555" i="23"/>
  <c r="C555" i="23"/>
  <c r="A556" i="23"/>
  <c r="C556" i="23"/>
  <c r="A557" i="23"/>
  <c r="C557" i="23"/>
  <c r="A558" i="23"/>
  <c r="C558" i="23"/>
  <c r="A559" i="23"/>
  <c r="C559" i="23"/>
  <c r="A560" i="23"/>
  <c r="C560" i="23"/>
  <c r="A561" i="23"/>
  <c r="C561" i="23"/>
  <c r="A562" i="23"/>
  <c r="C562" i="23"/>
  <c r="A563" i="23"/>
  <c r="C563" i="23"/>
  <c r="A564" i="23"/>
  <c r="C564" i="23"/>
  <c r="A565" i="23"/>
  <c r="C565" i="23"/>
  <c r="A566" i="23"/>
  <c r="C566" i="23"/>
  <c r="A567" i="23"/>
  <c r="C567" i="23"/>
  <c r="A568" i="23"/>
  <c r="C568" i="23"/>
  <c r="A569" i="23"/>
  <c r="C569" i="23"/>
  <c r="A570" i="23"/>
  <c r="C570" i="23"/>
  <c r="A571" i="23"/>
  <c r="C571" i="23"/>
  <c r="A572" i="23"/>
  <c r="C572" i="23"/>
  <c r="A573" i="23"/>
  <c r="C573" i="23"/>
  <c r="A574" i="23"/>
  <c r="C574" i="23"/>
  <c r="A575" i="23"/>
  <c r="C575" i="23"/>
  <c r="A576" i="23"/>
  <c r="C576" i="23"/>
  <c r="A577" i="23"/>
  <c r="C577" i="23"/>
  <c r="A578" i="23"/>
  <c r="C578" i="23"/>
  <c r="A579" i="23"/>
  <c r="C579" i="23"/>
  <c r="A580" i="23"/>
  <c r="C580" i="23"/>
  <c r="A581" i="23"/>
  <c r="C581" i="23"/>
  <c r="A582" i="23"/>
  <c r="C582" i="23"/>
  <c r="A583" i="23"/>
  <c r="C583" i="23"/>
  <c r="A584" i="23"/>
  <c r="C584" i="23"/>
  <c r="A585" i="23"/>
  <c r="C585" i="23"/>
  <c r="A586" i="23"/>
  <c r="C586" i="23"/>
  <c r="A587" i="23"/>
  <c r="C587" i="23"/>
  <c r="A588" i="23"/>
  <c r="C588" i="23"/>
  <c r="A589" i="23"/>
  <c r="C589" i="23"/>
  <c r="A590" i="23"/>
  <c r="C590" i="23"/>
  <c r="A591" i="23"/>
  <c r="C591" i="23"/>
  <c r="A592" i="23"/>
  <c r="C592" i="23"/>
  <c r="A593" i="23"/>
  <c r="C593" i="23"/>
  <c r="A594" i="23"/>
  <c r="C594" i="23"/>
  <c r="A595" i="23"/>
  <c r="C595" i="23"/>
  <c r="A596" i="23"/>
  <c r="C596" i="23"/>
  <c r="A597" i="23"/>
  <c r="C597" i="23"/>
  <c r="A598" i="23"/>
  <c r="C598" i="23"/>
  <c r="A599" i="23"/>
  <c r="C599" i="23"/>
  <c r="A600" i="23"/>
  <c r="C600" i="23"/>
  <c r="A601" i="23"/>
  <c r="C601" i="23"/>
  <c r="A602" i="23"/>
  <c r="C602" i="23"/>
  <c r="A603" i="23"/>
  <c r="C603" i="23"/>
  <c r="A604" i="23"/>
  <c r="C604" i="23"/>
  <c r="A605" i="23"/>
  <c r="C605" i="23"/>
  <c r="A606" i="23"/>
  <c r="C606" i="23"/>
  <c r="A607" i="23"/>
  <c r="C607" i="23"/>
  <c r="A608" i="23"/>
  <c r="C608" i="23"/>
  <c r="A609" i="23"/>
  <c r="C609" i="23"/>
  <c r="A610" i="23"/>
  <c r="C610" i="23"/>
  <c r="A611" i="23"/>
  <c r="C611" i="23"/>
  <c r="A612" i="23"/>
  <c r="C612" i="23"/>
  <c r="A613" i="23"/>
  <c r="C613" i="23"/>
  <c r="A614" i="23"/>
  <c r="C614" i="23"/>
  <c r="A615" i="23"/>
  <c r="C615" i="23"/>
  <c r="A616" i="23"/>
  <c r="C616" i="23"/>
  <c r="A617" i="23"/>
  <c r="C617" i="23"/>
  <c r="A618" i="23"/>
  <c r="C618" i="23"/>
  <c r="A619" i="23"/>
  <c r="C619" i="23"/>
  <c r="A620" i="23"/>
  <c r="C620" i="23"/>
  <c r="A621" i="23"/>
  <c r="C621" i="23"/>
  <c r="A622" i="23"/>
  <c r="C622" i="23"/>
  <c r="A623" i="23"/>
  <c r="C623" i="23"/>
  <c r="A624" i="23"/>
  <c r="C624" i="23"/>
  <c r="A625" i="23"/>
  <c r="C625" i="23"/>
  <c r="A626" i="23"/>
  <c r="C626" i="23"/>
  <c r="A627" i="23"/>
  <c r="C627" i="23"/>
  <c r="A628" i="23"/>
  <c r="C628" i="23"/>
  <c r="A629" i="23"/>
  <c r="C629" i="23"/>
  <c r="A630" i="23"/>
  <c r="C630" i="23"/>
  <c r="A631" i="23"/>
  <c r="C631" i="23"/>
  <c r="A632" i="23"/>
  <c r="C632" i="23"/>
  <c r="A633" i="23"/>
  <c r="C633" i="23"/>
  <c r="A634" i="23"/>
  <c r="C634" i="23"/>
  <c r="A635" i="23"/>
  <c r="C635" i="23"/>
  <c r="A636" i="23"/>
  <c r="C636" i="23"/>
  <c r="A637" i="23"/>
  <c r="C637" i="23"/>
  <c r="A638" i="23"/>
  <c r="C638" i="23"/>
  <c r="A639" i="23"/>
  <c r="C639" i="23"/>
  <c r="A640" i="23"/>
  <c r="C640" i="23"/>
  <c r="A641" i="23"/>
  <c r="C641" i="23"/>
  <c r="A642" i="23"/>
  <c r="C642" i="23"/>
  <c r="A643" i="23"/>
  <c r="C643" i="23"/>
  <c r="A644" i="23"/>
  <c r="C644" i="23"/>
  <c r="A645" i="23"/>
  <c r="C645" i="23"/>
  <c r="A646" i="23"/>
  <c r="C646" i="23"/>
  <c r="A647" i="23"/>
  <c r="C647" i="23"/>
  <c r="A648" i="23"/>
  <c r="C648" i="23"/>
  <c r="A649" i="23"/>
  <c r="C649" i="23"/>
  <c r="A650" i="23"/>
  <c r="C650" i="23"/>
  <c r="A651" i="23"/>
  <c r="C651" i="23"/>
  <c r="A652" i="23"/>
  <c r="C652" i="23"/>
  <c r="A653" i="23"/>
  <c r="C653" i="23"/>
  <c r="A654" i="23"/>
  <c r="C654" i="23"/>
  <c r="A655" i="23"/>
  <c r="C655" i="23"/>
  <c r="A656" i="23"/>
  <c r="C656" i="23"/>
  <c r="A657" i="23"/>
  <c r="C657" i="23"/>
  <c r="A658" i="23"/>
  <c r="C658" i="23"/>
  <c r="A659" i="23"/>
  <c r="C659" i="23"/>
  <c r="A660" i="23"/>
  <c r="C660" i="23"/>
  <c r="A661" i="23"/>
  <c r="C661" i="23"/>
  <c r="A662" i="23"/>
  <c r="C662" i="23"/>
  <c r="A663" i="23"/>
  <c r="C663" i="23"/>
  <c r="A664" i="23"/>
  <c r="C664" i="23"/>
  <c r="A665" i="23"/>
  <c r="C665" i="23"/>
  <c r="A666" i="23"/>
  <c r="C666" i="23"/>
  <c r="A667" i="23"/>
  <c r="C667" i="23"/>
  <c r="A668" i="23"/>
  <c r="C668" i="23"/>
  <c r="A669" i="23"/>
  <c r="C669" i="23"/>
  <c r="A670" i="23"/>
  <c r="C670" i="23"/>
  <c r="A671" i="23"/>
  <c r="C671" i="23"/>
  <c r="A672" i="23"/>
  <c r="C672" i="23"/>
  <c r="A673" i="23"/>
  <c r="C673" i="23"/>
  <c r="A674" i="23"/>
  <c r="C674" i="23"/>
  <c r="A675" i="23"/>
  <c r="C675" i="23"/>
  <c r="A676" i="23"/>
  <c r="C676" i="23"/>
  <c r="A677" i="23"/>
  <c r="C677" i="23"/>
  <c r="A678" i="23"/>
  <c r="C678" i="23"/>
  <c r="A679" i="23"/>
  <c r="C679" i="23"/>
  <c r="A680" i="23"/>
  <c r="C680" i="23"/>
  <c r="A681" i="23"/>
  <c r="C681" i="23"/>
  <c r="A682" i="23"/>
  <c r="C682" i="23"/>
  <c r="A683" i="23"/>
  <c r="C683" i="23"/>
  <c r="A684" i="23"/>
  <c r="C684" i="23"/>
  <c r="A685" i="23"/>
  <c r="C685" i="23"/>
  <c r="A686" i="23"/>
  <c r="C686" i="23"/>
  <c r="A687" i="23"/>
  <c r="C687" i="23"/>
  <c r="A688" i="23"/>
  <c r="C688" i="23"/>
  <c r="A689" i="23"/>
  <c r="C689" i="23"/>
  <c r="A690" i="23"/>
  <c r="C690" i="23"/>
  <c r="A691" i="23"/>
  <c r="C691" i="23"/>
  <c r="A692" i="23"/>
  <c r="C692" i="23"/>
  <c r="A693" i="23"/>
  <c r="C693" i="23"/>
  <c r="A694" i="23"/>
  <c r="C694" i="23"/>
  <c r="A695" i="23"/>
  <c r="C695" i="23"/>
  <c r="A696" i="23"/>
  <c r="C696" i="23"/>
  <c r="A697" i="23"/>
  <c r="C697" i="23"/>
  <c r="A698" i="23"/>
  <c r="C698" i="23"/>
  <c r="A699" i="23"/>
  <c r="C699" i="23"/>
  <c r="A700" i="23"/>
  <c r="C700" i="23"/>
  <c r="A701" i="23"/>
  <c r="C701" i="23"/>
  <c r="A702" i="23"/>
  <c r="C702" i="23"/>
  <c r="A703" i="23"/>
  <c r="C703" i="23"/>
  <c r="A704" i="23"/>
  <c r="C704" i="23"/>
  <c r="A705" i="23"/>
  <c r="C705" i="23"/>
  <c r="A706" i="23"/>
  <c r="C706" i="23"/>
  <c r="A707" i="23"/>
  <c r="C707" i="23"/>
  <c r="A708" i="23"/>
  <c r="C708" i="23"/>
  <c r="A709" i="23"/>
  <c r="C709" i="23"/>
  <c r="A710" i="23"/>
  <c r="C710" i="23"/>
  <c r="A711" i="23"/>
  <c r="C711" i="23"/>
  <c r="A712" i="23"/>
  <c r="C712" i="23"/>
  <c r="A713" i="23"/>
  <c r="C713" i="23"/>
  <c r="A714" i="23"/>
  <c r="C714" i="23"/>
  <c r="A715" i="23"/>
  <c r="C715" i="23"/>
  <c r="A716" i="23"/>
  <c r="C716" i="23"/>
  <c r="A717" i="23"/>
  <c r="C717" i="23"/>
  <c r="A718" i="23"/>
  <c r="C718" i="23"/>
  <c r="A719" i="23"/>
  <c r="C719" i="23"/>
  <c r="A720" i="23"/>
  <c r="C720" i="23"/>
  <c r="A721" i="23"/>
  <c r="C721" i="23"/>
  <c r="A722" i="23"/>
  <c r="C722" i="23"/>
  <c r="A723" i="23"/>
  <c r="C723" i="23"/>
  <c r="A724" i="23"/>
  <c r="C724" i="23"/>
  <c r="A725" i="23"/>
  <c r="C725" i="23"/>
  <c r="A726" i="23"/>
  <c r="C726" i="23"/>
  <c r="A727" i="23"/>
  <c r="C727" i="23"/>
  <c r="A728" i="23"/>
  <c r="C728" i="23"/>
  <c r="A729" i="23"/>
  <c r="C729" i="23"/>
  <c r="A730" i="23"/>
  <c r="C730" i="23"/>
  <c r="A731" i="23"/>
  <c r="C731" i="23"/>
  <c r="A732" i="23"/>
  <c r="C732" i="23"/>
  <c r="A733" i="23"/>
  <c r="C733" i="23"/>
  <c r="A734" i="23"/>
  <c r="C734" i="23"/>
  <c r="A735" i="23"/>
  <c r="C735" i="23"/>
  <c r="A736" i="23"/>
  <c r="C736" i="23"/>
  <c r="A737" i="23"/>
  <c r="C737" i="23"/>
  <c r="A738" i="23"/>
  <c r="C738" i="23"/>
  <c r="A739" i="23"/>
  <c r="C739" i="23"/>
  <c r="A740" i="23"/>
  <c r="C740" i="23"/>
  <c r="A741" i="23"/>
  <c r="C741" i="23"/>
  <c r="A742" i="23"/>
  <c r="C742" i="23"/>
  <c r="A743" i="23"/>
  <c r="C743" i="23"/>
  <c r="A744" i="23"/>
  <c r="C744" i="23"/>
  <c r="A745" i="23"/>
  <c r="C745" i="23"/>
  <c r="A746" i="23"/>
  <c r="C746" i="23"/>
  <c r="A747" i="23"/>
  <c r="C747" i="23"/>
  <c r="A748" i="23"/>
  <c r="C748" i="23"/>
  <c r="A749" i="23"/>
  <c r="C749" i="23"/>
  <c r="A750" i="23"/>
  <c r="C750" i="23"/>
  <c r="A751" i="23"/>
  <c r="C751" i="23"/>
  <c r="A752" i="23"/>
  <c r="C752" i="23"/>
  <c r="A753" i="23"/>
  <c r="C753" i="23"/>
  <c r="A754" i="23"/>
  <c r="C754" i="23"/>
  <c r="A755" i="23"/>
  <c r="C755" i="23"/>
  <c r="A756" i="23"/>
  <c r="C756" i="23"/>
  <c r="A757" i="23"/>
  <c r="C757" i="23"/>
  <c r="A758" i="23"/>
  <c r="C758" i="23"/>
  <c r="A759" i="23"/>
  <c r="C759" i="23"/>
  <c r="A760" i="23"/>
  <c r="C760" i="23"/>
  <c r="A761" i="23"/>
  <c r="C761" i="23"/>
  <c r="A762" i="23"/>
  <c r="C762" i="23"/>
  <c r="A763" i="23"/>
  <c r="C763" i="23"/>
  <c r="A764" i="23"/>
  <c r="C764" i="23"/>
  <c r="A765" i="23"/>
  <c r="C765" i="23"/>
  <c r="A766" i="23"/>
  <c r="C766" i="23"/>
  <c r="A767" i="23"/>
  <c r="C767" i="23"/>
  <c r="A768" i="23"/>
  <c r="C768" i="23"/>
  <c r="A769" i="23"/>
  <c r="C769" i="23"/>
  <c r="A770" i="23"/>
  <c r="C770" i="23"/>
  <c r="A771" i="23"/>
  <c r="C771" i="23"/>
  <c r="A772" i="23"/>
  <c r="C772" i="23"/>
  <c r="A773" i="23"/>
  <c r="C773" i="23"/>
  <c r="A774" i="23"/>
  <c r="C774" i="23"/>
  <c r="A775" i="23"/>
  <c r="C775" i="23"/>
  <c r="A776" i="23"/>
  <c r="C776" i="23"/>
  <c r="A777" i="23"/>
  <c r="C777" i="23"/>
  <c r="A778" i="23"/>
  <c r="C778" i="23"/>
  <c r="A779" i="23"/>
  <c r="C779" i="23"/>
  <c r="A780" i="23"/>
  <c r="C780" i="23"/>
  <c r="A781" i="23"/>
  <c r="C781" i="23"/>
  <c r="A782" i="23"/>
  <c r="C782" i="23"/>
  <c r="A783" i="23"/>
  <c r="C783" i="23"/>
  <c r="A784" i="23"/>
  <c r="C784" i="23"/>
  <c r="A785" i="23"/>
  <c r="C785" i="23"/>
  <c r="A786" i="23"/>
  <c r="C786" i="23"/>
  <c r="A787" i="23"/>
  <c r="C787" i="23"/>
  <c r="A788" i="23"/>
  <c r="C788" i="23"/>
  <c r="A789" i="23"/>
  <c r="C789" i="23"/>
  <c r="A790" i="23"/>
  <c r="C790" i="23"/>
  <c r="A791" i="23"/>
  <c r="C791" i="23"/>
  <c r="A792" i="23"/>
  <c r="C792" i="23"/>
  <c r="A793" i="23"/>
  <c r="C793" i="23"/>
  <c r="A794" i="23"/>
  <c r="C794" i="23"/>
  <c r="A795" i="23"/>
  <c r="C795" i="23"/>
  <c r="A796" i="23"/>
  <c r="C796" i="23"/>
  <c r="A797" i="23"/>
  <c r="C797" i="23"/>
  <c r="A798" i="23"/>
  <c r="C798" i="23"/>
  <c r="A799" i="23"/>
  <c r="C799" i="23"/>
  <c r="A800" i="23"/>
  <c r="C800" i="23"/>
  <c r="A801" i="23"/>
  <c r="C801" i="23"/>
  <c r="A802" i="23"/>
  <c r="C802" i="23"/>
  <c r="A803" i="23"/>
  <c r="C803" i="23"/>
  <c r="A804" i="23"/>
  <c r="C804" i="23"/>
  <c r="A805" i="23"/>
  <c r="C805" i="23"/>
  <c r="A806" i="23"/>
  <c r="C806" i="23"/>
  <c r="A807" i="23"/>
  <c r="C807" i="23"/>
  <c r="A808" i="23"/>
  <c r="C808" i="23"/>
  <c r="A809" i="23"/>
  <c r="C809" i="23"/>
  <c r="A810" i="23"/>
  <c r="C810" i="23"/>
  <c r="A811" i="23"/>
  <c r="C811" i="23"/>
  <c r="A812" i="23"/>
  <c r="C812" i="23"/>
  <c r="A813" i="23"/>
  <c r="C813" i="23"/>
  <c r="A814" i="23"/>
  <c r="C814" i="23"/>
  <c r="A815" i="23"/>
  <c r="C815" i="23"/>
  <c r="A816" i="23"/>
  <c r="C816" i="23"/>
  <c r="A817" i="23"/>
  <c r="C817" i="23"/>
  <c r="A818" i="23"/>
  <c r="C818" i="23"/>
  <c r="A819" i="23"/>
  <c r="C819" i="23"/>
  <c r="A820" i="23"/>
  <c r="C820" i="23"/>
  <c r="A821" i="23"/>
  <c r="C821" i="23"/>
  <c r="A822" i="23"/>
  <c r="C822" i="23"/>
  <c r="A823" i="23"/>
  <c r="C823" i="23"/>
  <c r="A824" i="23"/>
  <c r="C824" i="23"/>
  <c r="A825" i="23"/>
  <c r="C825" i="23"/>
  <c r="A826" i="23"/>
  <c r="C826" i="23"/>
  <c r="A827" i="23"/>
  <c r="C827" i="23"/>
  <c r="A828" i="23"/>
  <c r="C828" i="23"/>
  <c r="A829" i="23"/>
  <c r="C829" i="23"/>
  <c r="A830" i="23"/>
  <c r="C830" i="23"/>
  <c r="A831" i="23"/>
  <c r="C831" i="23"/>
  <c r="A832" i="23"/>
  <c r="C832" i="23"/>
  <c r="A833" i="23"/>
  <c r="C833" i="23"/>
  <c r="A834" i="23"/>
  <c r="C834" i="23"/>
  <c r="A835" i="23"/>
  <c r="C835" i="23"/>
  <c r="A836" i="23"/>
  <c r="C836" i="23"/>
  <c r="A837" i="23"/>
  <c r="C837" i="23"/>
  <c r="A838" i="23"/>
  <c r="C838" i="23"/>
  <c r="A839" i="23"/>
  <c r="C839" i="23"/>
  <c r="A840" i="23"/>
  <c r="C840" i="23"/>
  <c r="A841" i="23"/>
  <c r="C841" i="23"/>
  <c r="A842" i="23"/>
  <c r="C842" i="23"/>
  <c r="A843" i="23"/>
  <c r="C843" i="23"/>
  <c r="A844" i="23"/>
  <c r="C844" i="23"/>
  <c r="A845" i="23"/>
  <c r="C845" i="23"/>
  <c r="A846" i="23"/>
  <c r="C846" i="23"/>
  <c r="A847" i="23"/>
  <c r="C847" i="23"/>
  <c r="A848" i="23"/>
  <c r="C848" i="23"/>
  <c r="A849" i="23"/>
  <c r="C849" i="23"/>
  <c r="A850" i="23"/>
  <c r="C850" i="23"/>
  <c r="A851" i="23"/>
  <c r="C851" i="23"/>
  <c r="A852" i="23"/>
  <c r="C852" i="23"/>
  <c r="A853" i="23"/>
  <c r="C853" i="23"/>
  <c r="A854" i="23"/>
  <c r="C854" i="23"/>
  <c r="A855" i="23"/>
  <c r="C855" i="23"/>
  <c r="A856" i="23"/>
  <c r="C856" i="23"/>
  <c r="A857" i="23"/>
  <c r="C857" i="23"/>
  <c r="A858" i="23"/>
  <c r="C858" i="23"/>
  <c r="A859" i="23"/>
  <c r="C859" i="23"/>
  <c r="A860" i="23"/>
  <c r="C860" i="23"/>
  <c r="A861" i="23"/>
  <c r="C861" i="23"/>
  <c r="A862" i="23"/>
  <c r="C862" i="23"/>
  <c r="A863" i="23"/>
  <c r="C863" i="23"/>
  <c r="A864" i="23"/>
  <c r="C864" i="23"/>
  <c r="A865" i="23"/>
  <c r="C865" i="23"/>
  <c r="A866" i="23"/>
  <c r="C866" i="23"/>
  <c r="A867" i="23"/>
  <c r="C867" i="23"/>
  <c r="A868" i="23"/>
  <c r="C868" i="23"/>
  <c r="A869" i="23"/>
  <c r="C869" i="23"/>
  <c r="A870" i="23"/>
  <c r="C870" i="23"/>
  <c r="A871" i="23"/>
  <c r="C871" i="23"/>
  <c r="A872" i="23"/>
  <c r="C872" i="23"/>
  <c r="A873" i="23"/>
  <c r="C873" i="23"/>
  <c r="A874" i="23"/>
  <c r="C874" i="23"/>
  <c r="A875" i="23"/>
  <c r="C875" i="23"/>
  <c r="A876" i="23"/>
  <c r="C876" i="23"/>
  <c r="A877" i="23"/>
  <c r="C877" i="23"/>
  <c r="A878" i="23"/>
  <c r="C878" i="23"/>
  <c r="A879" i="23"/>
  <c r="C879" i="23"/>
  <c r="A880" i="23"/>
  <c r="C880" i="23"/>
  <c r="A881" i="23"/>
  <c r="C881" i="23"/>
  <c r="A882" i="23"/>
  <c r="C882" i="23"/>
  <c r="A883" i="23"/>
  <c r="C883" i="23"/>
  <c r="A884" i="23"/>
  <c r="C884" i="23"/>
  <c r="A885" i="23"/>
  <c r="C885" i="23"/>
  <c r="A886" i="23"/>
  <c r="C886" i="23"/>
  <c r="A887" i="23"/>
  <c r="C887" i="23"/>
  <c r="A888" i="23"/>
  <c r="C888" i="23"/>
  <c r="A889" i="23"/>
  <c r="C889" i="23"/>
  <c r="A890" i="23"/>
  <c r="C890" i="23"/>
  <c r="A891" i="23"/>
  <c r="C891" i="23"/>
  <c r="A892" i="23"/>
  <c r="C892" i="23"/>
  <c r="A893" i="23"/>
  <c r="C893" i="23"/>
  <c r="A894" i="23"/>
  <c r="C894" i="23"/>
  <c r="A895" i="23"/>
  <c r="C895" i="23"/>
  <c r="A896" i="23"/>
  <c r="C896" i="23"/>
  <c r="A897" i="23"/>
  <c r="C897" i="23"/>
  <c r="A898" i="23"/>
  <c r="C898" i="23"/>
  <c r="A899" i="23"/>
  <c r="C899" i="23"/>
  <c r="A900" i="23"/>
  <c r="C900" i="23"/>
  <c r="A901" i="23"/>
  <c r="C901" i="23"/>
  <c r="A902" i="23"/>
  <c r="C902" i="23"/>
  <c r="A903" i="23"/>
  <c r="C903" i="23"/>
  <c r="A904" i="23"/>
  <c r="C904" i="23"/>
  <c r="A905" i="23"/>
  <c r="C905" i="23"/>
  <c r="A906" i="23"/>
  <c r="C906" i="23"/>
  <c r="A907" i="23"/>
  <c r="C907" i="23"/>
  <c r="A908" i="23"/>
  <c r="C908" i="23"/>
  <c r="A909" i="23"/>
  <c r="C909" i="23"/>
  <c r="A910" i="23"/>
  <c r="C910" i="23"/>
  <c r="A911" i="23"/>
  <c r="C911" i="23"/>
  <c r="A912" i="23"/>
  <c r="C912" i="23"/>
  <c r="A913" i="23"/>
  <c r="C913" i="23"/>
  <c r="A914" i="23"/>
  <c r="C914" i="23"/>
  <c r="A915" i="23"/>
  <c r="C915" i="23"/>
  <c r="A916" i="23"/>
  <c r="C916" i="23"/>
  <c r="A917" i="23"/>
  <c r="C917" i="23"/>
  <c r="A918" i="23"/>
  <c r="C918" i="23"/>
  <c r="A919" i="23"/>
  <c r="C919" i="23"/>
  <c r="A920" i="23"/>
  <c r="C920" i="23"/>
  <c r="A921" i="23"/>
  <c r="C921" i="23"/>
  <c r="A922" i="23"/>
  <c r="C922" i="23"/>
  <c r="C13" i="23"/>
  <c r="N1103" i="23" s="1"/>
  <c r="BI12" i="25" l="1"/>
  <c r="BI13" i="25"/>
  <c r="BI14" i="25"/>
  <c r="BI15" i="25"/>
  <c r="BI16" i="25"/>
  <c r="BI17" i="25"/>
  <c r="BI18" i="25"/>
  <c r="BI19" i="25"/>
  <c r="BI20" i="25"/>
  <c r="BI21" i="25"/>
  <c r="BI22" i="25"/>
  <c r="BI23" i="25"/>
  <c r="BI24" i="25"/>
  <c r="BI25" i="25"/>
  <c r="BI26" i="25"/>
  <c r="BI27" i="25"/>
  <c r="BI28" i="25"/>
  <c r="BI29" i="25"/>
  <c r="BI30" i="25"/>
  <c r="BI31" i="25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C25" i="11"/>
  <c r="Q10" i="29"/>
  <c r="R10" i="29"/>
  <c r="P5" i="30" s="1"/>
  <c r="S10" i="29"/>
  <c r="Q5" i="30" s="1"/>
  <c r="T10" i="29"/>
  <c r="R5" i="30" s="1"/>
  <c r="U10" i="29"/>
  <c r="S5" i="30" s="1"/>
  <c r="Q11" i="29"/>
  <c r="R11" i="29"/>
  <c r="P6" i="30" s="1"/>
  <c r="S11" i="29"/>
  <c r="Q6" i="30" s="1"/>
  <c r="T11" i="29"/>
  <c r="R6" i="30" s="1"/>
  <c r="U11" i="29"/>
  <c r="S6" i="30" s="1"/>
  <c r="Q12" i="29"/>
  <c r="R12" i="29"/>
  <c r="P7" i="30" s="1"/>
  <c r="S12" i="29"/>
  <c r="Q7" i="30" s="1"/>
  <c r="T12" i="29"/>
  <c r="R7" i="30" s="1"/>
  <c r="U12" i="29"/>
  <c r="S7" i="30" s="1"/>
  <c r="Q13" i="29"/>
  <c r="R13" i="29"/>
  <c r="P8" i="30" s="1"/>
  <c r="S13" i="29"/>
  <c r="Q8" i="30" s="1"/>
  <c r="T13" i="29"/>
  <c r="R8" i="30" s="1"/>
  <c r="U13" i="29"/>
  <c r="S8" i="30" s="1"/>
  <c r="Q14" i="29"/>
  <c r="R14" i="29"/>
  <c r="P9" i="30" s="1"/>
  <c r="S14" i="29"/>
  <c r="Q9" i="30" s="1"/>
  <c r="T14" i="29"/>
  <c r="R9" i="30" s="1"/>
  <c r="U14" i="29"/>
  <c r="S9" i="30" s="1"/>
  <c r="Q15" i="29"/>
  <c r="R15" i="29"/>
  <c r="P10" i="30" s="1"/>
  <c r="S15" i="29"/>
  <c r="Q10" i="30" s="1"/>
  <c r="T15" i="29"/>
  <c r="R10" i="30" s="1"/>
  <c r="U15" i="29"/>
  <c r="S10" i="30" s="1"/>
  <c r="Q16" i="29"/>
  <c r="R16" i="29"/>
  <c r="P11" i="30" s="1"/>
  <c r="S16" i="29"/>
  <c r="Q11" i="30" s="1"/>
  <c r="T16" i="29"/>
  <c r="R11" i="30" s="1"/>
  <c r="U16" i="29"/>
  <c r="S11" i="30" s="1"/>
  <c r="Q17" i="29"/>
  <c r="R17" i="29"/>
  <c r="P12" i="30" s="1"/>
  <c r="S17" i="29"/>
  <c r="Q12" i="30" s="1"/>
  <c r="T17" i="29"/>
  <c r="R12" i="30" s="1"/>
  <c r="U17" i="29"/>
  <c r="S12" i="30" s="1"/>
  <c r="R9" i="29"/>
  <c r="P4" i="30" s="1"/>
  <c r="S9" i="29"/>
  <c r="T9" i="29"/>
  <c r="U9" i="29"/>
  <c r="R8" i="29"/>
  <c r="E7" i="29"/>
  <c r="C3" i="30" s="1"/>
  <c r="F7" i="29"/>
  <c r="D3" i="30" s="1"/>
  <c r="G7" i="29"/>
  <c r="E3" i="30" s="1"/>
  <c r="H7" i="29"/>
  <c r="F3" i="30" s="1"/>
  <c r="I7" i="29"/>
  <c r="G3" i="30" s="1"/>
  <c r="J7" i="29"/>
  <c r="H3" i="30" s="1"/>
  <c r="K7" i="29"/>
  <c r="I3" i="30" s="1"/>
  <c r="L7" i="29"/>
  <c r="J3" i="30" s="1"/>
  <c r="M7" i="29"/>
  <c r="K3" i="30" s="1"/>
  <c r="N7" i="29"/>
  <c r="L3" i="30" s="1"/>
  <c r="O7" i="29"/>
  <c r="M3" i="30" s="1"/>
  <c r="P7" i="29"/>
  <c r="N3" i="30" s="1"/>
  <c r="Q7" i="29"/>
  <c r="O3" i="30" s="1"/>
  <c r="R7" i="29"/>
  <c r="P3" i="30" s="1"/>
  <c r="S7" i="29"/>
  <c r="Q3" i="30" s="1"/>
  <c r="T7" i="29"/>
  <c r="R3" i="30" s="1"/>
  <c r="U7" i="29"/>
  <c r="S3" i="30" s="1"/>
  <c r="D7" i="29"/>
  <c r="B3" i="30" s="1"/>
  <c r="BM12" i="28"/>
  <c r="BN12" i="28"/>
  <c r="BO12" i="28"/>
  <c r="BP12" i="28"/>
  <c r="BQ12" i="28"/>
  <c r="BR12" i="28"/>
  <c r="BS12" i="28"/>
  <c r="BT12" i="28"/>
  <c r="BV12" i="28"/>
  <c r="BW12" i="28"/>
  <c r="BY12" i="28"/>
  <c r="BZ12" i="28"/>
  <c r="CA12" i="28"/>
  <c r="CB12" i="28"/>
  <c r="CC12" i="28"/>
  <c r="CD12" i="28"/>
  <c r="BM13" i="28"/>
  <c r="BN13" i="28"/>
  <c r="BO13" i="28"/>
  <c r="BP13" i="28"/>
  <c r="BQ13" i="28"/>
  <c r="BR13" i="28"/>
  <c r="BS13" i="28"/>
  <c r="BT13" i="28"/>
  <c r="BV13" i="28"/>
  <c r="BW13" i="28"/>
  <c r="BY13" i="28"/>
  <c r="BZ13" i="28"/>
  <c r="CA13" i="28"/>
  <c r="CB13" i="28"/>
  <c r="CC13" i="28"/>
  <c r="CD13" i="28"/>
  <c r="BM14" i="28"/>
  <c r="BN14" i="28"/>
  <c r="BO14" i="28"/>
  <c r="BP14" i="28"/>
  <c r="BQ14" i="28"/>
  <c r="BR14" i="28"/>
  <c r="BS14" i="28"/>
  <c r="BT14" i="28"/>
  <c r="BV14" i="28"/>
  <c r="BW14" i="28"/>
  <c r="BY14" i="28"/>
  <c r="BZ14" i="28"/>
  <c r="CA14" i="28"/>
  <c r="CB14" i="28"/>
  <c r="CC14" i="28"/>
  <c r="CD14" i="28"/>
  <c r="BM15" i="28"/>
  <c r="BN15" i="28"/>
  <c r="BO15" i="28"/>
  <c r="BP15" i="28"/>
  <c r="BQ15" i="28"/>
  <c r="BR15" i="28"/>
  <c r="BS15" i="28"/>
  <c r="BT15" i="28"/>
  <c r="BV15" i="28"/>
  <c r="BW15" i="28"/>
  <c r="BY15" i="28"/>
  <c r="BZ15" i="28"/>
  <c r="CA15" i="28"/>
  <c r="CB15" i="28"/>
  <c r="CC15" i="28"/>
  <c r="CD15" i="28"/>
  <c r="BM16" i="28"/>
  <c r="BN16" i="28"/>
  <c r="BO16" i="28"/>
  <c r="BP16" i="28"/>
  <c r="BQ16" i="28"/>
  <c r="BR16" i="28"/>
  <c r="BS16" i="28"/>
  <c r="BT16" i="28"/>
  <c r="BV16" i="28"/>
  <c r="BW16" i="28"/>
  <c r="BY16" i="28"/>
  <c r="BZ16" i="28"/>
  <c r="CA16" i="28"/>
  <c r="CB16" i="28"/>
  <c r="CC16" i="28"/>
  <c r="CD16" i="28"/>
  <c r="BM17" i="28"/>
  <c r="BN17" i="28"/>
  <c r="BO17" i="28"/>
  <c r="BP17" i="28"/>
  <c r="BQ17" i="28"/>
  <c r="BR17" i="28"/>
  <c r="BS17" i="28"/>
  <c r="BT17" i="28"/>
  <c r="BV17" i="28"/>
  <c r="BW17" i="28"/>
  <c r="BY17" i="28"/>
  <c r="BZ17" i="28"/>
  <c r="CA17" i="28"/>
  <c r="CB17" i="28"/>
  <c r="CC17" i="28"/>
  <c r="CD17" i="28"/>
  <c r="BM18" i="28"/>
  <c r="BN18" i="28"/>
  <c r="BO18" i="28"/>
  <c r="BP18" i="28"/>
  <c r="BQ18" i="28"/>
  <c r="BR18" i="28"/>
  <c r="BS18" i="28"/>
  <c r="BT18" i="28"/>
  <c r="BV18" i="28"/>
  <c r="BW18" i="28"/>
  <c r="BY18" i="28"/>
  <c r="BZ18" i="28"/>
  <c r="CA18" i="28"/>
  <c r="CB18" i="28"/>
  <c r="CC18" i="28"/>
  <c r="CD18" i="28"/>
  <c r="BM19" i="28"/>
  <c r="BN19" i="28"/>
  <c r="BO19" i="28"/>
  <c r="BP19" i="28"/>
  <c r="BQ19" i="28"/>
  <c r="BR19" i="28"/>
  <c r="BS19" i="28"/>
  <c r="BT19" i="28"/>
  <c r="BV19" i="28"/>
  <c r="BW19" i="28"/>
  <c r="BY19" i="28"/>
  <c r="BZ19" i="28"/>
  <c r="CA19" i="28"/>
  <c r="CB19" i="28"/>
  <c r="CC19" i="28"/>
  <c r="CD19" i="28"/>
  <c r="CD11" i="28"/>
  <c r="CC11" i="28"/>
  <c r="CB11" i="28"/>
  <c r="CA11" i="28"/>
  <c r="BZ11" i="28"/>
  <c r="BY11" i="28"/>
  <c r="BW11" i="28"/>
  <c r="BV11" i="28"/>
  <c r="BT11" i="28"/>
  <c r="BS11" i="28"/>
  <c r="BR11" i="28"/>
  <c r="BQ11" i="28"/>
  <c r="BP11" i="28"/>
  <c r="BO11" i="28"/>
  <c r="BN11" i="28"/>
  <c r="BM11" i="28"/>
  <c r="BG12" i="28"/>
  <c r="BE12" i="28" s="1"/>
  <c r="BI12" i="28"/>
  <c r="BK12" i="28"/>
  <c r="BG13" i="28"/>
  <c r="BE13" i="28" s="1"/>
  <c r="BI13" i="28"/>
  <c r="BK13" i="28"/>
  <c r="BG14" i="28"/>
  <c r="BE14" i="28" s="1"/>
  <c r="BI14" i="28"/>
  <c r="BK14" i="28"/>
  <c r="BG15" i="28"/>
  <c r="BE15" i="28" s="1"/>
  <c r="BI15" i="28"/>
  <c r="BK15" i="28"/>
  <c r="BG16" i="28"/>
  <c r="BE16" i="28" s="1"/>
  <c r="BI16" i="28"/>
  <c r="BK16" i="28"/>
  <c r="BG17" i="28"/>
  <c r="BE17" i="28" s="1"/>
  <c r="BI17" i="28"/>
  <c r="BK17" i="28"/>
  <c r="BG18" i="28"/>
  <c r="BE18" i="28" s="1"/>
  <c r="BI18" i="28"/>
  <c r="BK18" i="28"/>
  <c r="BG19" i="28"/>
  <c r="BI19" i="28"/>
  <c r="BK19" i="28"/>
  <c r="BK11" i="28"/>
  <c r="BI11" i="28"/>
  <c r="BG11" i="28"/>
  <c r="BE11" i="28" s="1"/>
  <c r="AZ12" i="28"/>
  <c r="BA12" i="28"/>
  <c r="BB12" i="28"/>
  <c r="BC12" i="28"/>
  <c r="AZ13" i="28"/>
  <c r="BA13" i="28"/>
  <c r="BB13" i="28"/>
  <c r="BC13" i="28"/>
  <c r="AZ14" i="28"/>
  <c r="BA14" i="28"/>
  <c r="BB14" i="28"/>
  <c r="BC14" i="28"/>
  <c r="AZ15" i="28"/>
  <c r="BA15" i="28"/>
  <c r="BB15" i="28"/>
  <c r="BC15" i="28"/>
  <c r="AZ16" i="28"/>
  <c r="BA16" i="28"/>
  <c r="BB16" i="28"/>
  <c r="BC16" i="28"/>
  <c r="AZ17" i="28"/>
  <c r="BA17" i="28"/>
  <c r="BB17" i="28"/>
  <c r="BC17" i="28"/>
  <c r="AZ18" i="28"/>
  <c r="BA18" i="28"/>
  <c r="BB18" i="28"/>
  <c r="BC18" i="28"/>
  <c r="AZ19" i="28"/>
  <c r="BA19" i="28"/>
  <c r="BB19" i="28"/>
  <c r="BC19" i="28"/>
  <c r="AZ11" i="28"/>
  <c r="BA11" i="28"/>
  <c r="BB11" i="28"/>
  <c r="BC11" i="28"/>
  <c r="AY11" i="28"/>
  <c r="AK12" i="28"/>
  <c r="AK13" i="28"/>
  <c r="AK14" i="28"/>
  <c r="AK15" i="28"/>
  <c r="AK16" i="28"/>
  <c r="AK17" i="28"/>
  <c r="AK18" i="28"/>
  <c r="AK19" i="28"/>
  <c r="AK11" i="28"/>
  <c r="AH12" i="28"/>
  <c r="AH13" i="28"/>
  <c r="AH14" i="28"/>
  <c r="AH15" i="28"/>
  <c r="AH16" i="28"/>
  <c r="AH17" i="28"/>
  <c r="AH18" i="28"/>
  <c r="AH19" i="28"/>
  <c r="AH11" i="28"/>
  <c r="AD12" i="28"/>
  <c r="AD13" i="28"/>
  <c r="AD14" i="28"/>
  <c r="AD15" i="28"/>
  <c r="AD16" i="28"/>
  <c r="AD17" i="28"/>
  <c r="AD18" i="28"/>
  <c r="AD19" i="28"/>
  <c r="AD11" i="28"/>
  <c r="AC12" i="28"/>
  <c r="AC13" i="28"/>
  <c r="AC14" i="28"/>
  <c r="AC15" i="28"/>
  <c r="AC16" i="28"/>
  <c r="AC17" i="28"/>
  <c r="AC18" i="28"/>
  <c r="AC19" i="28"/>
  <c r="AC11" i="28"/>
  <c r="Y7" i="28"/>
  <c r="AA7" i="28"/>
  <c r="L2" i="28"/>
  <c r="BA8" i="28"/>
  <c r="BB8" i="28"/>
  <c r="BC8" i="28"/>
  <c r="AZ8" i="28"/>
  <c r="C10" i="20"/>
  <c r="B6" i="27" s="1"/>
  <c r="D10" i="20"/>
  <c r="C6" i="27" s="1"/>
  <c r="E10" i="20"/>
  <c r="D6" i="27" s="1"/>
  <c r="F10" i="20"/>
  <c r="E6" i="27" s="1"/>
  <c r="G10" i="20"/>
  <c r="F6" i="27" s="1"/>
  <c r="H10" i="20"/>
  <c r="G6" i="27" s="1"/>
  <c r="I10" i="20"/>
  <c r="H6" i="27" s="1"/>
  <c r="J10" i="20"/>
  <c r="I6" i="27" s="1"/>
  <c r="K10" i="20"/>
  <c r="J6" i="27" s="1"/>
  <c r="L10" i="20"/>
  <c r="K6" i="27" s="1"/>
  <c r="M10" i="20"/>
  <c r="L6" i="27" s="1"/>
  <c r="N10" i="20"/>
  <c r="M6" i="27" s="1"/>
  <c r="O10" i="20"/>
  <c r="N6" i="27" s="1"/>
  <c r="P10" i="20"/>
  <c r="O6" i="27" s="1"/>
  <c r="Q10" i="20"/>
  <c r="P6" i="27" s="1"/>
  <c r="R10" i="20"/>
  <c r="Q6" i="27" s="1"/>
  <c r="S10" i="20"/>
  <c r="R6" i="27" s="1"/>
  <c r="T10" i="20"/>
  <c r="S6" i="27" s="1"/>
  <c r="U10" i="20"/>
  <c r="T6" i="27" s="1"/>
  <c r="C11" i="20"/>
  <c r="B7" i="27" s="1"/>
  <c r="D11" i="20"/>
  <c r="C7" i="27" s="1"/>
  <c r="E11" i="20"/>
  <c r="D7" i="27" s="1"/>
  <c r="F11" i="20"/>
  <c r="E7" i="27" s="1"/>
  <c r="G11" i="20"/>
  <c r="F7" i="27" s="1"/>
  <c r="H11" i="20"/>
  <c r="G7" i="27" s="1"/>
  <c r="I11" i="20"/>
  <c r="H7" i="27" s="1"/>
  <c r="J11" i="20"/>
  <c r="I7" i="27" s="1"/>
  <c r="K11" i="20"/>
  <c r="J7" i="27" s="1"/>
  <c r="L11" i="20"/>
  <c r="K7" i="27" s="1"/>
  <c r="M11" i="20"/>
  <c r="L7" i="27" s="1"/>
  <c r="N11" i="20"/>
  <c r="M7" i="27" s="1"/>
  <c r="O11" i="20"/>
  <c r="N7" i="27" s="1"/>
  <c r="P11" i="20"/>
  <c r="O7" i="27" s="1"/>
  <c r="Q11" i="20"/>
  <c r="P7" i="27" s="1"/>
  <c r="R11" i="20"/>
  <c r="Q7" i="27" s="1"/>
  <c r="S11" i="20"/>
  <c r="R7" i="27" s="1"/>
  <c r="T11" i="20"/>
  <c r="S7" i="27" s="1"/>
  <c r="U11" i="20"/>
  <c r="T7" i="27" s="1"/>
  <c r="C12" i="20"/>
  <c r="B8" i="27" s="1"/>
  <c r="D12" i="20"/>
  <c r="C8" i="27" s="1"/>
  <c r="E12" i="20"/>
  <c r="D8" i="27" s="1"/>
  <c r="F12" i="20"/>
  <c r="E8" i="27" s="1"/>
  <c r="G12" i="20"/>
  <c r="F8" i="27" s="1"/>
  <c r="H12" i="20"/>
  <c r="G8" i="27" s="1"/>
  <c r="I12" i="20"/>
  <c r="H8" i="27" s="1"/>
  <c r="J12" i="20"/>
  <c r="I8" i="27" s="1"/>
  <c r="K12" i="20"/>
  <c r="J8" i="27" s="1"/>
  <c r="L12" i="20"/>
  <c r="K8" i="27" s="1"/>
  <c r="M12" i="20"/>
  <c r="L8" i="27" s="1"/>
  <c r="N12" i="20"/>
  <c r="M8" i="27" s="1"/>
  <c r="O12" i="20"/>
  <c r="N8" i="27" s="1"/>
  <c r="P12" i="20"/>
  <c r="O8" i="27" s="1"/>
  <c r="Q12" i="20"/>
  <c r="P8" i="27" s="1"/>
  <c r="R12" i="20"/>
  <c r="Q8" i="27" s="1"/>
  <c r="S12" i="20"/>
  <c r="R8" i="27" s="1"/>
  <c r="T12" i="20"/>
  <c r="S8" i="27" s="1"/>
  <c r="U12" i="20"/>
  <c r="T8" i="27" s="1"/>
  <c r="C13" i="20"/>
  <c r="B9" i="27" s="1"/>
  <c r="D13" i="20"/>
  <c r="C9" i="27" s="1"/>
  <c r="E13" i="20"/>
  <c r="D9" i="27" s="1"/>
  <c r="F13" i="20"/>
  <c r="E9" i="27" s="1"/>
  <c r="G13" i="20"/>
  <c r="F9" i="27" s="1"/>
  <c r="H13" i="20"/>
  <c r="G9" i="27" s="1"/>
  <c r="I13" i="20"/>
  <c r="H9" i="27" s="1"/>
  <c r="J13" i="20"/>
  <c r="I9" i="27" s="1"/>
  <c r="K13" i="20"/>
  <c r="J9" i="27" s="1"/>
  <c r="L13" i="20"/>
  <c r="K9" i="27" s="1"/>
  <c r="M13" i="20"/>
  <c r="L9" i="27" s="1"/>
  <c r="N13" i="20"/>
  <c r="M9" i="27" s="1"/>
  <c r="O13" i="20"/>
  <c r="N9" i="27" s="1"/>
  <c r="P13" i="20"/>
  <c r="O9" i="27" s="1"/>
  <c r="Q13" i="20"/>
  <c r="P9" i="27" s="1"/>
  <c r="R13" i="20"/>
  <c r="Q9" i="27" s="1"/>
  <c r="S13" i="20"/>
  <c r="R9" i="27" s="1"/>
  <c r="T13" i="20"/>
  <c r="S9" i="27" s="1"/>
  <c r="U13" i="20"/>
  <c r="T9" i="27" s="1"/>
  <c r="C14" i="20"/>
  <c r="B10" i="27" s="1"/>
  <c r="D14" i="20"/>
  <c r="C10" i="27" s="1"/>
  <c r="E14" i="20"/>
  <c r="D10" i="27" s="1"/>
  <c r="F14" i="20"/>
  <c r="E10" i="27" s="1"/>
  <c r="G14" i="20"/>
  <c r="F10" i="27" s="1"/>
  <c r="H14" i="20"/>
  <c r="G10" i="27" s="1"/>
  <c r="I14" i="20"/>
  <c r="H10" i="27" s="1"/>
  <c r="J14" i="20"/>
  <c r="I10" i="27" s="1"/>
  <c r="K14" i="20"/>
  <c r="J10" i="27" s="1"/>
  <c r="L14" i="20"/>
  <c r="K10" i="27" s="1"/>
  <c r="M14" i="20"/>
  <c r="L10" i="27" s="1"/>
  <c r="N14" i="20"/>
  <c r="M10" i="27" s="1"/>
  <c r="O14" i="20"/>
  <c r="N10" i="27" s="1"/>
  <c r="P14" i="20"/>
  <c r="O10" i="27" s="1"/>
  <c r="Q14" i="20"/>
  <c r="P10" i="27" s="1"/>
  <c r="R14" i="20"/>
  <c r="Q10" i="27" s="1"/>
  <c r="S14" i="20"/>
  <c r="R10" i="27" s="1"/>
  <c r="T14" i="20"/>
  <c r="S10" i="27" s="1"/>
  <c r="U14" i="20"/>
  <c r="T10" i="27" s="1"/>
  <c r="C15" i="20"/>
  <c r="B11" i="27" s="1"/>
  <c r="D15" i="20"/>
  <c r="C11" i="27" s="1"/>
  <c r="E15" i="20"/>
  <c r="D11" i="27" s="1"/>
  <c r="F15" i="20"/>
  <c r="E11" i="27" s="1"/>
  <c r="G15" i="20"/>
  <c r="F11" i="27" s="1"/>
  <c r="H15" i="20"/>
  <c r="G11" i="27" s="1"/>
  <c r="I15" i="20"/>
  <c r="H11" i="27" s="1"/>
  <c r="J15" i="20"/>
  <c r="I11" i="27" s="1"/>
  <c r="K15" i="20"/>
  <c r="J11" i="27" s="1"/>
  <c r="L15" i="20"/>
  <c r="K11" i="27" s="1"/>
  <c r="M15" i="20"/>
  <c r="L11" i="27" s="1"/>
  <c r="N15" i="20"/>
  <c r="M11" i="27" s="1"/>
  <c r="O15" i="20"/>
  <c r="N11" i="27" s="1"/>
  <c r="P15" i="20"/>
  <c r="O11" i="27" s="1"/>
  <c r="Q15" i="20"/>
  <c r="P11" i="27" s="1"/>
  <c r="R15" i="20"/>
  <c r="Q11" i="27" s="1"/>
  <c r="S15" i="20"/>
  <c r="R11" i="27" s="1"/>
  <c r="T15" i="20"/>
  <c r="S11" i="27" s="1"/>
  <c r="U15" i="20"/>
  <c r="T11" i="27" s="1"/>
  <c r="C16" i="20"/>
  <c r="B12" i="27" s="1"/>
  <c r="D16" i="20"/>
  <c r="C12" i="27" s="1"/>
  <c r="E16" i="20"/>
  <c r="D12" i="27" s="1"/>
  <c r="F16" i="20"/>
  <c r="E12" i="27" s="1"/>
  <c r="G16" i="20"/>
  <c r="F12" i="27" s="1"/>
  <c r="H16" i="20"/>
  <c r="G12" i="27" s="1"/>
  <c r="I16" i="20"/>
  <c r="H12" i="27" s="1"/>
  <c r="J16" i="20"/>
  <c r="I12" i="27" s="1"/>
  <c r="K16" i="20"/>
  <c r="J12" i="27" s="1"/>
  <c r="L16" i="20"/>
  <c r="K12" i="27" s="1"/>
  <c r="M16" i="20"/>
  <c r="L12" i="27" s="1"/>
  <c r="N16" i="20"/>
  <c r="M12" i="27" s="1"/>
  <c r="O16" i="20"/>
  <c r="N12" i="27" s="1"/>
  <c r="P16" i="20"/>
  <c r="O12" i="27" s="1"/>
  <c r="Q16" i="20"/>
  <c r="P12" i="27" s="1"/>
  <c r="R16" i="20"/>
  <c r="Q12" i="27" s="1"/>
  <c r="S16" i="20"/>
  <c r="R12" i="27" s="1"/>
  <c r="T16" i="20"/>
  <c r="S12" i="27" s="1"/>
  <c r="U16" i="20"/>
  <c r="T12" i="27" s="1"/>
  <c r="C17" i="20"/>
  <c r="B13" i="27" s="1"/>
  <c r="D17" i="20"/>
  <c r="C13" i="27" s="1"/>
  <c r="E17" i="20"/>
  <c r="D13" i="27" s="1"/>
  <c r="F17" i="20"/>
  <c r="E13" i="27" s="1"/>
  <c r="G17" i="20"/>
  <c r="F13" i="27" s="1"/>
  <c r="H17" i="20"/>
  <c r="G13" i="27" s="1"/>
  <c r="I17" i="20"/>
  <c r="H13" i="27" s="1"/>
  <c r="J17" i="20"/>
  <c r="I13" i="27" s="1"/>
  <c r="K17" i="20"/>
  <c r="J13" i="27" s="1"/>
  <c r="L17" i="20"/>
  <c r="K13" i="27" s="1"/>
  <c r="M17" i="20"/>
  <c r="L13" i="27" s="1"/>
  <c r="N17" i="20"/>
  <c r="M13" i="27" s="1"/>
  <c r="O17" i="20"/>
  <c r="N13" i="27" s="1"/>
  <c r="P17" i="20"/>
  <c r="O13" i="27" s="1"/>
  <c r="Q17" i="20"/>
  <c r="P13" i="27" s="1"/>
  <c r="R17" i="20"/>
  <c r="Q13" i="27" s="1"/>
  <c r="S17" i="20"/>
  <c r="R13" i="27" s="1"/>
  <c r="T17" i="20"/>
  <c r="S13" i="27" s="1"/>
  <c r="U17" i="20"/>
  <c r="T13" i="27" s="1"/>
  <c r="C18" i="20"/>
  <c r="B14" i="27" s="1"/>
  <c r="D18" i="20"/>
  <c r="C14" i="27" s="1"/>
  <c r="E18" i="20"/>
  <c r="D14" i="27" s="1"/>
  <c r="F18" i="20"/>
  <c r="E14" i="27" s="1"/>
  <c r="G18" i="20"/>
  <c r="F14" i="27" s="1"/>
  <c r="H18" i="20"/>
  <c r="G14" i="27" s="1"/>
  <c r="I18" i="20"/>
  <c r="H14" i="27" s="1"/>
  <c r="J18" i="20"/>
  <c r="I14" i="27" s="1"/>
  <c r="K18" i="20"/>
  <c r="J14" i="27" s="1"/>
  <c r="L18" i="20"/>
  <c r="K14" i="27" s="1"/>
  <c r="M18" i="20"/>
  <c r="L14" i="27" s="1"/>
  <c r="N18" i="20"/>
  <c r="M14" i="27" s="1"/>
  <c r="O18" i="20"/>
  <c r="N14" i="27" s="1"/>
  <c r="P18" i="20"/>
  <c r="O14" i="27" s="1"/>
  <c r="Q18" i="20"/>
  <c r="P14" i="27" s="1"/>
  <c r="R18" i="20"/>
  <c r="Q14" i="27" s="1"/>
  <c r="S18" i="20"/>
  <c r="R14" i="27" s="1"/>
  <c r="T18" i="20"/>
  <c r="S14" i="27" s="1"/>
  <c r="U18" i="20"/>
  <c r="T14" i="27" s="1"/>
  <c r="C19" i="20"/>
  <c r="B15" i="27" s="1"/>
  <c r="D19" i="20"/>
  <c r="C15" i="27" s="1"/>
  <c r="E19" i="20"/>
  <c r="D15" i="27" s="1"/>
  <c r="F19" i="20"/>
  <c r="E15" i="27" s="1"/>
  <c r="G19" i="20"/>
  <c r="F15" i="27" s="1"/>
  <c r="H19" i="20"/>
  <c r="G15" i="27" s="1"/>
  <c r="I19" i="20"/>
  <c r="H15" i="27" s="1"/>
  <c r="J19" i="20"/>
  <c r="I15" i="27" s="1"/>
  <c r="K19" i="20"/>
  <c r="J15" i="27" s="1"/>
  <c r="L19" i="20"/>
  <c r="K15" i="27" s="1"/>
  <c r="M19" i="20"/>
  <c r="L15" i="27" s="1"/>
  <c r="N19" i="20"/>
  <c r="M15" i="27" s="1"/>
  <c r="O19" i="20"/>
  <c r="N15" i="27" s="1"/>
  <c r="P19" i="20"/>
  <c r="O15" i="27" s="1"/>
  <c r="Q19" i="20"/>
  <c r="P15" i="27" s="1"/>
  <c r="R19" i="20"/>
  <c r="Q15" i="27" s="1"/>
  <c r="S19" i="20"/>
  <c r="R15" i="27" s="1"/>
  <c r="T19" i="20"/>
  <c r="S15" i="27" s="1"/>
  <c r="U19" i="20"/>
  <c r="T15" i="27" s="1"/>
  <c r="C20" i="20"/>
  <c r="B16" i="27" s="1"/>
  <c r="D20" i="20"/>
  <c r="C16" i="27" s="1"/>
  <c r="E20" i="20"/>
  <c r="D16" i="27" s="1"/>
  <c r="F20" i="20"/>
  <c r="E16" i="27" s="1"/>
  <c r="G20" i="20"/>
  <c r="F16" i="27" s="1"/>
  <c r="H20" i="20"/>
  <c r="G16" i="27" s="1"/>
  <c r="I20" i="20"/>
  <c r="H16" i="27" s="1"/>
  <c r="J20" i="20"/>
  <c r="I16" i="27" s="1"/>
  <c r="K20" i="20"/>
  <c r="J16" i="27" s="1"/>
  <c r="L20" i="20"/>
  <c r="K16" i="27" s="1"/>
  <c r="M20" i="20"/>
  <c r="L16" i="27" s="1"/>
  <c r="N20" i="20"/>
  <c r="M16" i="27" s="1"/>
  <c r="O20" i="20"/>
  <c r="N16" i="27" s="1"/>
  <c r="P20" i="20"/>
  <c r="O16" i="27" s="1"/>
  <c r="Q20" i="20"/>
  <c r="P16" i="27" s="1"/>
  <c r="R20" i="20"/>
  <c r="Q16" i="27" s="1"/>
  <c r="S20" i="20"/>
  <c r="R16" i="27" s="1"/>
  <c r="T20" i="20"/>
  <c r="S16" i="27" s="1"/>
  <c r="U20" i="20"/>
  <c r="T16" i="27" s="1"/>
  <c r="C21" i="20"/>
  <c r="B17" i="27" s="1"/>
  <c r="D21" i="20"/>
  <c r="C17" i="27" s="1"/>
  <c r="E21" i="20"/>
  <c r="D17" i="27" s="1"/>
  <c r="F21" i="20"/>
  <c r="E17" i="27" s="1"/>
  <c r="G21" i="20"/>
  <c r="F17" i="27" s="1"/>
  <c r="H21" i="20"/>
  <c r="G17" i="27" s="1"/>
  <c r="I21" i="20"/>
  <c r="H17" i="27" s="1"/>
  <c r="J21" i="20"/>
  <c r="I17" i="27" s="1"/>
  <c r="K21" i="20"/>
  <c r="J17" i="27" s="1"/>
  <c r="L21" i="20"/>
  <c r="K17" i="27" s="1"/>
  <c r="M21" i="20"/>
  <c r="L17" i="27" s="1"/>
  <c r="N21" i="20"/>
  <c r="M17" i="27" s="1"/>
  <c r="O21" i="20"/>
  <c r="N17" i="27" s="1"/>
  <c r="P21" i="20"/>
  <c r="O17" i="27" s="1"/>
  <c r="Q21" i="20"/>
  <c r="P17" i="27" s="1"/>
  <c r="R21" i="20"/>
  <c r="Q17" i="27" s="1"/>
  <c r="S21" i="20"/>
  <c r="R17" i="27" s="1"/>
  <c r="T21" i="20"/>
  <c r="S17" i="27" s="1"/>
  <c r="U21" i="20"/>
  <c r="T17" i="27" s="1"/>
  <c r="C22" i="20"/>
  <c r="B18" i="27" s="1"/>
  <c r="D22" i="20"/>
  <c r="C18" i="27" s="1"/>
  <c r="E22" i="20"/>
  <c r="D18" i="27" s="1"/>
  <c r="F22" i="20"/>
  <c r="E18" i="27" s="1"/>
  <c r="G22" i="20"/>
  <c r="F18" i="27" s="1"/>
  <c r="H22" i="20"/>
  <c r="G18" i="27" s="1"/>
  <c r="I22" i="20"/>
  <c r="H18" i="27" s="1"/>
  <c r="J22" i="20"/>
  <c r="I18" i="27" s="1"/>
  <c r="K22" i="20"/>
  <c r="J18" i="27" s="1"/>
  <c r="L22" i="20"/>
  <c r="K18" i="27" s="1"/>
  <c r="M22" i="20"/>
  <c r="L18" i="27" s="1"/>
  <c r="N22" i="20"/>
  <c r="M18" i="27" s="1"/>
  <c r="O22" i="20"/>
  <c r="N18" i="27" s="1"/>
  <c r="P22" i="20"/>
  <c r="O18" i="27" s="1"/>
  <c r="Q22" i="20"/>
  <c r="P18" i="27" s="1"/>
  <c r="R22" i="20"/>
  <c r="Q18" i="27" s="1"/>
  <c r="S22" i="20"/>
  <c r="R18" i="27" s="1"/>
  <c r="T22" i="20"/>
  <c r="S18" i="27" s="1"/>
  <c r="U22" i="20"/>
  <c r="T18" i="27" s="1"/>
  <c r="C23" i="20"/>
  <c r="B19" i="27" s="1"/>
  <c r="D23" i="20"/>
  <c r="C19" i="27" s="1"/>
  <c r="E23" i="20"/>
  <c r="D19" i="27" s="1"/>
  <c r="F23" i="20"/>
  <c r="E19" i="27" s="1"/>
  <c r="G23" i="20"/>
  <c r="F19" i="27" s="1"/>
  <c r="H23" i="20"/>
  <c r="G19" i="27" s="1"/>
  <c r="I23" i="20"/>
  <c r="H19" i="27" s="1"/>
  <c r="J23" i="20"/>
  <c r="I19" i="27" s="1"/>
  <c r="K23" i="20"/>
  <c r="J19" i="27" s="1"/>
  <c r="L23" i="20"/>
  <c r="K19" i="27" s="1"/>
  <c r="M23" i="20"/>
  <c r="L19" i="27" s="1"/>
  <c r="N23" i="20"/>
  <c r="M19" i="27" s="1"/>
  <c r="O23" i="20"/>
  <c r="N19" i="27" s="1"/>
  <c r="P23" i="20"/>
  <c r="O19" i="27" s="1"/>
  <c r="Q23" i="20"/>
  <c r="P19" i="27" s="1"/>
  <c r="R23" i="20"/>
  <c r="Q19" i="27" s="1"/>
  <c r="S23" i="20"/>
  <c r="R19" i="27" s="1"/>
  <c r="T23" i="20"/>
  <c r="S19" i="27" s="1"/>
  <c r="U23" i="20"/>
  <c r="T19" i="27" s="1"/>
  <c r="C24" i="20"/>
  <c r="B20" i="27" s="1"/>
  <c r="D24" i="20"/>
  <c r="C20" i="27" s="1"/>
  <c r="E24" i="20"/>
  <c r="D20" i="27" s="1"/>
  <c r="F24" i="20"/>
  <c r="E20" i="27" s="1"/>
  <c r="G24" i="20"/>
  <c r="F20" i="27" s="1"/>
  <c r="H24" i="20"/>
  <c r="G20" i="27" s="1"/>
  <c r="I24" i="20"/>
  <c r="H20" i="27" s="1"/>
  <c r="J24" i="20"/>
  <c r="I20" i="27" s="1"/>
  <c r="K24" i="20"/>
  <c r="J20" i="27" s="1"/>
  <c r="L24" i="20"/>
  <c r="K20" i="27" s="1"/>
  <c r="M24" i="20"/>
  <c r="L20" i="27" s="1"/>
  <c r="N24" i="20"/>
  <c r="M20" i="27" s="1"/>
  <c r="O24" i="20"/>
  <c r="N20" i="27" s="1"/>
  <c r="P24" i="20"/>
  <c r="O20" i="27" s="1"/>
  <c r="Q24" i="20"/>
  <c r="P20" i="27" s="1"/>
  <c r="R24" i="20"/>
  <c r="Q20" i="27" s="1"/>
  <c r="S24" i="20"/>
  <c r="R20" i="27" s="1"/>
  <c r="T24" i="20"/>
  <c r="S20" i="27" s="1"/>
  <c r="U24" i="20"/>
  <c r="T20" i="27" s="1"/>
  <c r="C25" i="20"/>
  <c r="B21" i="27" s="1"/>
  <c r="D25" i="20"/>
  <c r="C21" i="27" s="1"/>
  <c r="E25" i="20"/>
  <c r="D21" i="27" s="1"/>
  <c r="F25" i="20"/>
  <c r="E21" i="27" s="1"/>
  <c r="G25" i="20"/>
  <c r="F21" i="27" s="1"/>
  <c r="H25" i="20"/>
  <c r="G21" i="27" s="1"/>
  <c r="I25" i="20"/>
  <c r="H21" i="27" s="1"/>
  <c r="J25" i="20"/>
  <c r="I21" i="27" s="1"/>
  <c r="K25" i="20"/>
  <c r="J21" i="27" s="1"/>
  <c r="L25" i="20"/>
  <c r="K21" i="27" s="1"/>
  <c r="M25" i="20"/>
  <c r="L21" i="27" s="1"/>
  <c r="N25" i="20"/>
  <c r="M21" i="27" s="1"/>
  <c r="O25" i="20"/>
  <c r="N21" i="27" s="1"/>
  <c r="P25" i="20"/>
  <c r="O21" i="27" s="1"/>
  <c r="Q25" i="20"/>
  <c r="P21" i="27" s="1"/>
  <c r="R25" i="20"/>
  <c r="Q21" i="27" s="1"/>
  <c r="S25" i="20"/>
  <c r="R21" i="27" s="1"/>
  <c r="T25" i="20"/>
  <c r="S21" i="27" s="1"/>
  <c r="U25" i="20"/>
  <c r="T21" i="27" s="1"/>
  <c r="C26" i="20"/>
  <c r="B22" i="27" s="1"/>
  <c r="D26" i="20"/>
  <c r="C22" i="27" s="1"/>
  <c r="E26" i="20"/>
  <c r="D22" i="27" s="1"/>
  <c r="F26" i="20"/>
  <c r="E22" i="27" s="1"/>
  <c r="G26" i="20"/>
  <c r="F22" i="27" s="1"/>
  <c r="H26" i="20"/>
  <c r="G22" i="27" s="1"/>
  <c r="I26" i="20"/>
  <c r="H22" i="27" s="1"/>
  <c r="J26" i="20"/>
  <c r="I22" i="27" s="1"/>
  <c r="K26" i="20"/>
  <c r="J22" i="27" s="1"/>
  <c r="L26" i="20"/>
  <c r="K22" i="27" s="1"/>
  <c r="M26" i="20"/>
  <c r="L22" i="27" s="1"/>
  <c r="N26" i="20"/>
  <c r="M22" i="27" s="1"/>
  <c r="O26" i="20"/>
  <c r="N22" i="27" s="1"/>
  <c r="P26" i="20"/>
  <c r="O22" i="27" s="1"/>
  <c r="Q26" i="20"/>
  <c r="P22" i="27" s="1"/>
  <c r="R26" i="20"/>
  <c r="Q22" i="27" s="1"/>
  <c r="S26" i="20"/>
  <c r="R22" i="27" s="1"/>
  <c r="T26" i="20"/>
  <c r="S22" i="27" s="1"/>
  <c r="U26" i="20"/>
  <c r="T22" i="27" s="1"/>
  <c r="C27" i="20"/>
  <c r="B23" i="27" s="1"/>
  <c r="D27" i="20"/>
  <c r="C23" i="27" s="1"/>
  <c r="E27" i="20"/>
  <c r="D23" i="27" s="1"/>
  <c r="F27" i="20"/>
  <c r="E23" i="27" s="1"/>
  <c r="G27" i="20"/>
  <c r="F23" i="27" s="1"/>
  <c r="H27" i="20"/>
  <c r="G23" i="27" s="1"/>
  <c r="I27" i="20"/>
  <c r="H23" i="27" s="1"/>
  <c r="J27" i="20"/>
  <c r="I23" i="27" s="1"/>
  <c r="K27" i="20"/>
  <c r="J23" i="27" s="1"/>
  <c r="L27" i="20"/>
  <c r="K23" i="27" s="1"/>
  <c r="M27" i="20"/>
  <c r="L23" i="27" s="1"/>
  <c r="N27" i="20"/>
  <c r="M23" i="27" s="1"/>
  <c r="O27" i="20"/>
  <c r="N23" i="27" s="1"/>
  <c r="P27" i="20"/>
  <c r="O23" i="27" s="1"/>
  <c r="Q27" i="20"/>
  <c r="P23" i="27" s="1"/>
  <c r="R27" i="20"/>
  <c r="Q23" i="27" s="1"/>
  <c r="S27" i="20"/>
  <c r="R23" i="27" s="1"/>
  <c r="T27" i="20"/>
  <c r="S23" i="27" s="1"/>
  <c r="U27" i="20"/>
  <c r="T23" i="27" s="1"/>
  <c r="C28" i="20"/>
  <c r="B24" i="27" s="1"/>
  <c r="D28" i="20"/>
  <c r="C24" i="27" s="1"/>
  <c r="E28" i="20"/>
  <c r="D24" i="27" s="1"/>
  <c r="F28" i="20"/>
  <c r="E24" i="27" s="1"/>
  <c r="G28" i="20"/>
  <c r="F24" i="27" s="1"/>
  <c r="H28" i="20"/>
  <c r="G24" i="27" s="1"/>
  <c r="I28" i="20"/>
  <c r="H24" i="27" s="1"/>
  <c r="J28" i="20"/>
  <c r="I24" i="27" s="1"/>
  <c r="K28" i="20"/>
  <c r="J24" i="27" s="1"/>
  <c r="L28" i="20"/>
  <c r="K24" i="27" s="1"/>
  <c r="M28" i="20"/>
  <c r="L24" i="27" s="1"/>
  <c r="N28" i="20"/>
  <c r="M24" i="27" s="1"/>
  <c r="O28" i="20"/>
  <c r="N24" i="27" s="1"/>
  <c r="P28" i="20"/>
  <c r="O24" i="27" s="1"/>
  <c r="Q28" i="20"/>
  <c r="P24" i="27" s="1"/>
  <c r="R28" i="20"/>
  <c r="Q24" i="27" s="1"/>
  <c r="S28" i="20"/>
  <c r="R24" i="27" s="1"/>
  <c r="T28" i="20"/>
  <c r="S24" i="27" s="1"/>
  <c r="U28" i="20"/>
  <c r="T24" i="27" s="1"/>
  <c r="C29" i="20"/>
  <c r="B25" i="27" s="1"/>
  <c r="D29" i="20"/>
  <c r="C25" i="27" s="1"/>
  <c r="E29" i="20"/>
  <c r="D25" i="27" s="1"/>
  <c r="F29" i="20"/>
  <c r="E25" i="27" s="1"/>
  <c r="G29" i="20"/>
  <c r="F25" i="27" s="1"/>
  <c r="H29" i="20"/>
  <c r="G25" i="27" s="1"/>
  <c r="I29" i="20"/>
  <c r="H25" i="27" s="1"/>
  <c r="J29" i="20"/>
  <c r="I25" i="27" s="1"/>
  <c r="K29" i="20"/>
  <c r="J25" i="27" s="1"/>
  <c r="L29" i="20"/>
  <c r="K25" i="27" s="1"/>
  <c r="M29" i="20"/>
  <c r="L25" i="27" s="1"/>
  <c r="N29" i="20"/>
  <c r="M25" i="27" s="1"/>
  <c r="O29" i="20"/>
  <c r="N25" i="27" s="1"/>
  <c r="P29" i="20"/>
  <c r="O25" i="27" s="1"/>
  <c r="Q29" i="20"/>
  <c r="P25" i="27" s="1"/>
  <c r="R29" i="20"/>
  <c r="Q25" i="27" s="1"/>
  <c r="S29" i="20"/>
  <c r="R25" i="27" s="1"/>
  <c r="T29" i="20"/>
  <c r="S25" i="27" s="1"/>
  <c r="U29" i="20"/>
  <c r="T25" i="27" s="1"/>
  <c r="C30" i="20"/>
  <c r="B26" i="27" s="1"/>
  <c r="D30" i="20"/>
  <c r="C26" i="27" s="1"/>
  <c r="E30" i="20"/>
  <c r="D26" i="27" s="1"/>
  <c r="F30" i="20"/>
  <c r="E26" i="27" s="1"/>
  <c r="G30" i="20"/>
  <c r="F26" i="27" s="1"/>
  <c r="H30" i="20"/>
  <c r="G26" i="27" s="1"/>
  <c r="I30" i="20"/>
  <c r="H26" i="27" s="1"/>
  <c r="J30" i="20"/>
  <c r="I26" i="27" s="1"/>
  <c r="K30" i="20"/>
  <c r="J26" i="27" s="1"/>
  <c r="L30" i="20"/>
  <c r="K26" i="27" s="1"/>
  <c r="M30" i="20"/>
  <c r="L26" i="27" s="1"/>
  <c r="N30" i="20"/>
  <c r="M26" i="27" s="1"/>
  <c r="O30" i="20"/>
  <c r="N26" i="27" s="1"/>
  <c r="P30" i="20"/>
  <c r="O26" i="27" s="1"/>
  <c r="Q30" i="20"/>
  <c r="P26" i="27" s="1"/>
  <c r="R30" i="20"/>
  <c r="Q26" i="27" s="1"/>
  <c r="S30" i="20"/>
  <c r="R26" i="27" s="1"/>
  <c r="T30" i="20"/>
  <c r="S26" i="27" s="1"/>
  <c r="U30" i="20"/>
  <c r="T26" i="27" s="1"/>
  <c r="C31" i="20"/>
  <c r="B27" i="27" s="1"/>
  <c r="D31" i="20"/>
  <c r="C27" i="27" s="1"/>
  <c r="E31" i="20"/>
  <c r="D27" i="27" s="1"/>
  <c r="F31" i="20"/>
  <c r="E27" i="27" s="1"/>
  <c r="G31" i="20"/>
  <c r="F27" i="27" s="1"/>
  <c r="H31" i="20"/>
  <c r="G27" i="27" s="1"/>
  <c r="I31" i="20"/>
  <c r="H27" i="27" s="1"/>
  <c r="J31" i="20"/>
  <c r="I27" i="27" s="1"/>
  <c r="K31" i="20"/>
  <c r="J27" i="27" s="1"/>
  <c r="L31" i="20"/>
  <c r="K27" i="27" s="1"/>
  <c r="M31" i="20"/>
  <c r="L27" i="27" s="1"/>
  <c r="N31" i="20"/>
  <c r="M27" i="27" s="1"/>
  <c r="O31" i="20"/>
  <c r="N27" i="27" s="1"/>
  <c r="P31" i="20"/>
  <c r="O27" i="27" s="1"/>
  <c r="Q31" i="20"/>
  <c r="P27" i="27" s="1"/>
  <c r="R31" i="20"/>
  <c r="Q27" i="27" s="1"/>
  <c r="S31" i="20"/>
  <c r="R27" i="27" s="1"/>
  <c r="T31" i="20"/>
  <c r="S27" i="27" s="1"/>
  <c r="U31" i="20"/>
  <c r="T27" i="27" s="1"/>
  <c r="C32" i="20"/>
  <c r="B28" i="27" s="1"/>
  <c r="D32" i="20"/>
  <c r="C28" i="27" s="1"/>
  <c r="E32" i="20"/>
  <c r="D28" i="27" s="1"/>
  <c r="F32" i="20"/>
  <c r="E28" i="27" s="1"/>
  <c r="G32" i="20"/>
  <c r="F28" i="27" s="1"/>
  <c r="H32" i="20"/>
  <c r="G28" i="27" s="1"/>
  <c r="I32" i="20"/>
  <c r="H28" i="27" s="1"/>
  <c r="J32" i="20"/>
  <c r="I28" i="27" s="1"/>
  <c r="K32" i="20"/>
  <c r="J28" i="27" s="1"/>
  <c r="L32" i="20"/>
  <c r="K28" i="27" s="1"/>
  <c r="M32" i="20"/>
  <c r="L28" i="27" s="1"/>
  <c r="N32" i="20"/>
  <c r="M28" i="27" s="1"/>
  <c r="O32" i="20"/>
  <c r="N28" i="27" s="1"/>
  <c r="P32" i="20"/>
  <c r="O28" i="27" s="1"/>
  <c r="Q32" i="20"/>
  <c r="P28" i="27" s="1"/>
  <c r="R32" i="20"/>
  <c r="Q28" i="27" s="1"/>
  <c r="S32" i="20"/>
  <c r="R28" i="27" s="1"/>
  <c r="T32" i="20"/>
  <c r="S28" i="27" s="1"/>
  <c r="U32" i="20"/>
  <c r="T28" i="27" s="1"/>
  <c r="C33" i="20"/>
  <c r="B29" i="27" s="1"/>
  <c r="D33" i="20"/>
  <c r="C29" i="27" s="1"/>
  <c r="E33" i="20"/>
  <c r="D29" i="27" s="1"/>
  <c r="F33" i="20"/>
  <c r="E29" i="27" s="1"/>
  <c r="G33" i="20"/>
  <c r="F29" i="27" s="1"/>
  <c r="H33" i="20"/>
  <c r="G29" i="27" s="1"/>
  <c r="I33" i="20"/>
  <c r="H29" i="27" s="1"/>
  <c r="J33" i="20"/>
  <c r="I29" i="27" s="1"/>
  <c r="K33" i="20"/>
  <c r="J29" i="27" s="1"/>
  <c r="L33" i="20"/>
  <c r="K29" i="27" s="1"/>
  <c r="M33" i="20"/>
  <c r="L29" i="27" s="1"/>
  <c r="N33" i="20"/>
  <c r="M29" i="27" s="1"/>
  <c r="O33" i="20"/>
  <c r="N29" i="27" s="1"/>
  <c r="P33" i="20"/>
  <c r="O29" i="27" s="1"/>
  <c r="Q33" i="20"/>
  <c r="P29" i="27" s="1"/>
  <c r="R33" i="20"/>
  <c r="Q29" i="27" s="1"/>
  <c r="S33" i="20"/>
  <c r="R29" i="27" s="1"/>
  <c r="T33" i="20"/>
  <c r="S29" i="27" s="1"/>
  <c r="U33" i="20"/>
  <c r="T29" i="27" s="1"/>
  <c r="C34" i="20"/>
  <c r="B30" i="27" s="1"/>
  <c r="D34" i="20"/>
  <c r="C30" i="27" s="1"/>
  <c r="E34" i="20"/>
  <c r="D30" i="27" s="1"/>
  <c r="F34" i="20"/>
  <c r="E30" i="27" s="1"/>
  <c r="G34" i="20"/>
  <c r="F30" i="27" s="1"/>
  <c r="H34" i="20"/>
  <c r="G30" i="27" s="1"/>
  <c r="I34" i="20"/>
  <c r="H30" i="27" s="1"/>
  <c r="J34" i="20"/>
  <c r="I30" i="27" s="1"/>
  <c r="K34" i="20"/>
  <c r="J30" i="27" s="1"/>
  <c r="L34" i="20"/>
  <c r="K30" i="27" s="1"/>
  <c r="M34" i="20"/>
  <c r="L30" i="27" s="1"/>
  <c r="N34" i="20"/>
  <c r="M30" i="27" s="1"/>
  <c r="O34" i="20"/>
  <c r="N30" i="27" s="1"/>
  <c r="P34" i="20"/>
  <c r="O30" i="27" s="1"/>
  <c r="Q34" i="20"/>
  <c r="P30" i="27" s="1"/>
  <c r="R34" i="20"/>
  <c r="Q30" i="27" s="1"/>
  <c r="S34" i="20"/>
  <c r="R30" i="27" s="1"/>
  <c r="T34" i="20"/>
  <c r="S30" i="27" s="1"/>
  <c r="U34" i="20"/>
  <c r="T30" i="27" s="1"/>
  <c r="C35" i="20"/>
  <c r="B31" i="27" s="1"/>
  <c r="D35" i="20"/>
  <c r="C31" i="27" s="1"/>
  <c r="E35" i="20"/>
  <c r="D31" i="27" s="1"/>
  <c r="F35" i="20"/>
  <c r="E31" i="27" s="1"/>
  <c r="G35" i="20"/>
  <c r="F31" i="27" s="1"/>
  <c r="H35" i="20"/>
  <c r="G31" i="27" s="1"/>
  <c r="I35" i="20"/>
  <c r="H31" i="27" s="1"/>
  <c r="J35" i="20"/>
  <c r="I31" i="27" s="1"/>
  <c r="K35" i="20"/>
  <c r="J31" i="27" s="1"/>
  <c r="L35" i="20"/>
  <c r="K31" i="27" s="1"/>
  <c r="M35" i="20"/>
  <c r="L31" i="27" s="1"/>
  <c r="N35" i="20"/>
  <c r="M31" i="27" s="1"/>
  <c r="O35" i="20"/>
  <c r="N31" i="27" s="1"/>
  <c r="P35" i="20"/>
  <c r="O31" i="27" s="1"/>
  <c r="Q35" i="20"/>
  <c r="P31" i="27" s="1"/>
  <c r="R35" i="20"/>
  <c r="Q31" i="27" s="1"/>
  <c r="S35" i="20"/>
  <c r="R31" i="27" s="1"/>
  <c r="T35" i="20"/>
  <c r="S31" i="27" s="1"/>
  <c r="U35" i="20"/>
  <c r="T31" i="27" s="1"/>
  <c r="C36" i="20"/>
  <c r="B32" i="27" s="1"/>
  <c r="D36" i="20"/>
  <c r="C32" i="27" s="1"/>
  <c r="E36" i="20"/>
  <c r="D32" i="27" s="1"/>
  <c r="F36" i="20"/>
  <c r="E32" i="27" s="1"/>
  <c r="G36" i="20"/>
  <c r="F32" i="27" s="1"/>
  <c r="H36" i="20"/>
  <c r="G32" i="27" s="1"/>
  <c r="I36" i="20"/>
  <c r="H32" i="27" s="1"/>
  <c r="J36" i="20"/>
  <c r="I32" i="27" s="1"/>
  <c r="K36" i="20"/>
  <c r="J32" i="27" s="1"/>
  <c r="L36" i="20"/>
  <c r="K32" i="27" s="1"/>
  <c r="M36" i="20"/>
  <c r="L32" i="27" s="1"/>
  <c r="N36" i="20"/>
  <c r="M32" i="27" s="1"/>
  <c r="O36" i="20"/>
  <c r="N32" i="27" s="1"/>
  <c r="P36" i="20"/>
  <c r="O32" i="27" s="1"/>
  <c r="Q36" i="20"/>
  <c r="P32" i="27" s="1"/>
  <c r="R36" i="20"/>
  <c r="Q32" i="27" s="1"/>
  <c r="S36" i="20"/>
  <c r="R32" i="27" s="1"/>
  <c r="T36" i="20"/>
  <c r="S32" i="27" s="1"/>
  <c r="U36" i="20"/>
  <c r="T32" i="27" s="1"/>
  <c r="C37" i="20"/>
  <c r="B33" i="27" s="1"/>
  <c r="D37" i="20"/>
  <c r="C33" i="27" s="1"/>
  <c r="E37" i="20"/>
  <c r="D33" i="27" s="1"/>
  <c r="F37" i="20"/>
  <c r="E33" i="27" s="1"/>
  <c r="G37" i="20"/>
  <c r="F33" i="27" s="1"/>
  <c r="H37" i="20"/>
  <c r="G33" i="27" s="1"/>
  <c r="I37" i="20"/>
  <c r="H33" i="27" s="1"/>
  <c r="J37" i="20"/>
  <c r="I33" i="27" s="1"/>
  <c r="K37" i="20"/>
  <c r="J33" i="27" s="1"/>
  <c r="L37" i="20"/>
  <c r="K33" i="27" s="1"/>
  <c r="M37" i="20"/>
  <c r="L33" i="27" s="1"/>
  <c r="N37" i="20"/>
  <c r="M33" i="27" s="1"/>
  <c r="O37" i="20"/>
  <c r="N33" i="27" s="1"/>
  <c r="P37" i="20"/>
  <c r="O33" i="27" s="1"/>
  <c r="Q37" i="20"/>
  <c r="P33" i="27" s="1"/>
  <c r="R37" i="20"/>
  <c r="Q33" i="27" s="1"/>
  <c r="S37" i="20"/>
  <c r="R33" i="27" s="1"/>
  <c r="T37" i="20"/>
  <c r="S33" i="27" s="1"/>
  <c r="U37" i="20"/>
  <c r="T33" i="27" s="1"/>
  <c r="C38" i="20"/>
  <c r="B34" i="27" s="1"/>
  <c r="D38" i="20"/>
  <c r="C34" i="27" s="1"/>
  <c r="E38" i="20"/>
  <c r="D34" i="27" s="1"/>
  <c r="F38" i="20"/>
  <c r="E34" i="27" s="1"/>
  <c r="G38" i="20"/>
  <c r="F34" i="27" s="1"/>
  <c r="H38" i="20"/>
  <c r="G34" i="27" s="1"/>
  <c r="I38" i="20"/>
  <c r="H34" i="27" s="1"/>
  <c r="J38" i="20"/>
  <c r="I34" i="27" s="1"/>
  <c r="K38" i="20"/>
  <c r="J34" i="27" s="1"/>
  <c r="L38" i="20"/>
  <c r="K34" i="27" s="1"/>
  <c r="M38" i="20"/>
  <c r="L34" i="27" s="1"/>
  <c r="N38" i="20"/>
  <c r="M34" i="27" s="1"/>
  <c r="O38" i="20"/>
  <c r="N34" i="27" s="1"/>
  <c r="P38" i="20"/>
  <c r="O34" i="27" s="1"/>
  <c r="Q38" i="20"/>
  <c r="P34" i="27" s="1"/>
  <c r="R38" i="20"/>
  <c r="Q34" i="27" s="1"/>
  <c r="S38" i="20"/>
  <c r="R34" i="27" s="1"/>
  <c r="T38" i="20"/>
  <c r="S34" i="27" s="1"/>
  <c r="U38" i="20"/>
  <c r="T34" i="27" s="1"/>
  <c r="C39" i="20"/>
  <c r="B35" i="27" s="1"/>
  <c r="D39" i="20"/>
  <c r="C35" i="27" s="1"/>
  <c r="E39" i="20"/>
  <c r="D35" i="27" s="1"/>
  <c r="F39" i="20"/>
  <c r="E35" i="27" s="1"/>
  <c r="G39" i="20"/>
  <c r="F35" i="27" s="1"/>
  <c r="H39" i="20"/>
  <c r="G35" i="27" s="1"/>
  <c r="I39" i="20"/>
  <c r="H35" i="27" s="1"/>
  <c r="J39" i="20"/>
  <c r="I35" i="27" s="1"/>
  <c r="K39" i="20"/>
  <c r="J35" i="27" s="1"/>
  <c r="L39" i="20"/>
  <c r="K35" i="27" s="1"/>
  <c r="M39" i="20"/>
  <c r="L35" i="27" s="1"/>
  <c r="N39" i="20"/>
  <c r="M35" i="27" s="1"/>
  <c r="O39" i="20"/>
  <c r="N35" i="27" s="1"/>
  <c r="P39" i="20"/>
  <c r="O35" i="27" s="1"/>
  <c r="Q39" i="20"/>
  <c r="P35" i="27" s="1"/>
  <c r="R39" i="20"/>
  <c r="Q35" i="27" s="1"/>
  <c r="S39" i="20"/>
  <c r="R35" i="27" s="1"/>
  <c r="T39" i="20"/>
  <c r="S35" i="27" s="1"/>
  <c r="U39" i="20"/>
  <c r="T35" i="27" s="1"/>
  <c r="C40" i="20"/>
  <c r="B36" i="27" s="1"/>
  <c r="D40" i="20"/>
  <c r="C36" i="27" s="1"/>
  <c r="E40" i="20"/>
  <c r="D36" i="27" s="1"/>
  <c r="F40" i="20"/>
  <c r="E36" i="27" s="1"/>
  <c r="G40" i="20"/>
  <c r="F36" i="27" s="1"/>
  <c r="H40" i="20"/>
  <c r="G36" i="27" s="1"/>
  <c r="I40" i="20"/>
  <c r="H36" i="27" s="1"/>
  <c r="J40" i="20"/>
  <c r="I36" i="27" s="1"/>
  <c r="K40" i="20"/>
  <c r="J36" i="27" s="1"/>
  <c r="L40" i="20"/>
  <c r="K36" i="27" s="1"/>
  <c r="M40" i="20"/>
  <c r="L36" i="27" s="1"/>
  <c r="N40" i="20"/>
  <c r="M36" i="27" s="1"/>
  <c r="O40" i="20"/>
  <c r="N36" i="27" s="1"/>
  <c r="P40" i="20"/>
  <c r="O36" i="27" s="1"/>
  <c r="Q40" i="20"/>
  <c r="P36" i="27" s="1"/>
  <c r="R40" i="20"/>
  <c r="Q36" i="27" s="1"/>
  <c r="S40" i="20"/>
  <c r="R36" i="27" s="1"/>
  <c r="T40" i="20"/>
  <c r="S36" i="27" s="1"/>
  <c r="U40" i="20"/>
  <c r="T36" i="27" s="1"/>
  <c r="C41" i="20"/>
  <c r="D41" i="20"/>
  <c r="C37" i="27" s="1"/>
  <c r="E41" i="20"/>
  <c r="D37" i="27" s="1"/>
  <c r="F41" i="20"/>
  <c r="E37" i="27" s="1"/>
  <c r="G41" i="20"/>
  <c r="F37" i="27" s="1"/>
  <c r="H41" i="20"/>
  <c r="G37" i="27" s="1"/>
  <c r="I41" i="20"/>
  <c r="H37" i="27" s="1"/>
  <c r="J41" i="20"/>
  <c r="I37" i="27" s="1"/>
  <c r="K41" i="20"/>
  <c r="J37" i="27" s="1"/>
  <c r="L41" i="20"/>
  <c r="K37" i="27" s="1"/>
  <c r="M41" i="20"/>
  <c r="L37" i="27" s="1"/>
  <c r="N41" i="20"/>
  <c r="M37" i="27" s="1"/>
  <c r="O41" i="20"/>
  <c r="N37" i="27" s="1"/>
  <c r="P41" i="20"/>
  <c r="O37" i="27" s="1"/>
  <c r="Q41" i="20"/>
  <c r="P37" i="27" s="1"/>
  <c r="R41" i="20"/>
  <c r="Q37" i="27" s="1"/>
  <c r="S41" i="20"/>
  <c r="R37" i="27" s="1"/>
  <c r="T41" i="20"/>
  <c r="S37" i="27" s="1"/>
  <c r="U41" i="20"/>
  <c r="T37" i="27" s="1"/>
  <c r="C42" i="20"/>
  <c r="D42" i="20"/>
  <c r="C38" i="27" s="1"/>
  <c r="E42" i="20"/>
  <c r="D38" i="27" s="1"/>
  <c r="F42" i="20"/>
  <c r="E38" i="27" s="1"/>
  <c r="G42" i="20"/>
  <c r="F38" i="27" s="1"/>
  <c r="H42" i="20"/>
  <c r="G38" i="27" s="1"/>
  <c r="I42" i="20"/>
  <c r="H38" i="27" s="1"/>
  <c r="J42" i="20"/>
  <c r="I38" i="27" s="1"/>
  <c r="K42" i="20"/>
  <c r="J38" i="27" s="1"/>
  <c r="L42" i="20"/>
  <c r="K38" i="27" s="1"/>
  <c r="M42" i="20"/>
  <c r="L38" i="27" s="1"/>
  <c r="N42" i="20"/>
  <c r="M38" i="27" s="1"/>
  <c r="O42" i="20"/>
  <c r="N38" i="27" s="1"/>
  <c r="P42" i="20"/>
  <c r="O38" i="27" s="1"/>
  <c r="Q42" i="20"/>
  <c r="P38" i="27" s="1"/>
  <c r="R42" i="20"/>
  <c r="Q38" i="27" s="1"/>
  <c r="S42" i="20"/>
  <c r="R38" i="27" s="1"/>
  <c r="T42" i="20"/>
  <c r="S38" i="27" s="1"/>
  <c r="U42" i="20"/>
  <c r="T38" i="27" s="1"/>
  <c r="C43" i="20"/>
  <c r="B39" i="27" s="1"/>
  <c r="D43" i="20"/>
  <c r="C39" i="27" s="1"/>
  <c r="E43" i="20"/>
  <c r="D39" i="27" s="1"/>
  <c r="F43" i="20"/>
  <c r="E39" i="27" s="1"/>
  <c r="G43" i="20"/>
  <c r="F39" i="27" s="1"/>
  <c r="H43" i="20"/>
  <c r="G39" i="27" s="1"/>
  <c r="I43" i="20"/>
  <c r="H39" i="27" s="1"/>
  <c r="J43" i="20"/>
  <c r="I39" i="27" s="1"/>
  <c r="K43" i="20"/>
  <c r="J39" i="27" s="1"/>
  <c r="L43" i="20"/>
  <c r="K39" i="27" s="1"/>
  <c r="M43" i="20"/>
  <c r="L39" i="27" s="1"/>
  <c r="N43" i="20"/>
  <c r="M39" i="27" s="1"/>
  <c r="O43" i="20"/>
  <c r="N39" i="27" s="1"/>
  <c r="P43" i="20"/>
  <c r="O39" i="27" s="1"/>
  <c r="Q43" i="20"/>
  <c r="P39" i="27" s="1"/>
  <c r="R43" i="20"/>
  <c r="Q39" i="27" s="1"/>
  <c r="S43" i="20"/>
  <c r="R39" i="27" s="1"/>
  <c r="T43" i="20"/>
  <c r="S39" i="27" s="1"/>
  <c r="U43" i="20"/>
  <c r="T39" i="27" s="1"/>
  <c r="C44" i="20"/>
  <c r="B40" i="27" s="1"/>
  <c r="D44" i="20"/>
  <c r="C40" i="27" s="1"/>
  <c r="E44" i="20"/>
  <c r="D40" i="27" s="1"/>
  <c r="F44" i="20"/>
  <c r="E40" i="27" s="1"/>
  <c r="G44" i="20"/>
  <c r="F40" i="27" s="1"/>
  <c r="H44" i="20"/>
  <c r="G40" i="27" s="1"/>
  <c r="I44" i="20"/>
  <c r="H40" i="27" s="1"/>
  <c r="J44" i="20"/>
  <c r="I40" i="27" s="1"/>
  <c r="K44" i="20"/>
  <c r="J40" i="27" s="1"/>
  <c r="L44" i="20"/>
  <c r="K40" i="27" s="1"/>
  <c r="M44" i="20"/>
  <c r="L40" i="27" s="1"/>
  <c r="N44" i="20"/>
  <c r="M40" i="27" s="1"/>
  <c r="O44" i="20"/>
  <c r="N40" i="27" s="1"/>
  <c r="P44" i="20"/>
  <c r="O40" i="27" s="1"/>
  <c r="Q44" i="20"/>
  <c r="P40" i="27" s="1"/>
  <c r="R44" i="20"/>
  <c r="Q40" i="27" s="1"/>
  <c r="S44" i="20"/>
  <c r="R40" i="27" s="1"/>
  <c r="T44" i="20"/>
  <c r="S40" i="27" s="1"/>
  <c r="U44" i="20"/>
  <c r="T40" i="27" s="1"/>
  <c r="C45" i="20"/>
  <c r="B41" i="27" s="1"/>
  <c r="D45" i="20"/>
  <c r="C41" i="27" s="1"/>
  <c r="E45" i="20"/>
  <c r="D41" i="27" s="1"/>
  <c r="F45" i="20"/>
  <c r="E41" i="27" s="1"/>
  <c r="G45" i="20"/>
  <c r="F41" i="27" s="1"/>
  <c r="H45" i="20"/>
  <c r="G41" i="27" s="1"/>
  <c r="I45" i="20"/>
  <c r="H41" i="27" s="1"/>
  <c r="J45" i="20"/>
  <c r="I41" i="27" s="1"/>
  <c r="K45" i="20"/>
  <c r="J41" i="27" s="1"/>
  <c r="L45" i="20"/>
  <c r="K41" i="27" s="1"/>
  <c r="M45" i="20"/>
  <c r="L41" i="27" s="1"/>
  <c r="N45" i="20"/>
  <c r="M41" i="27" s="1"/>
  <c r="O45" i="20"/>
  <c r="N41" i="27" s="1"/>
  <c r="P45" i="20"/>
  <c r="O41" i="27" s="1"/>
  <c r="Q45" i="20"/>
  <c r="P41" i="27" s="1"/>
  <c r="R45" i="20"/>
  <c r="Q41" i="27" s="1"/>
  <c r="S45" i="20"/>
  <c r="R41" i="27" s="1"/>
  <c r="T45" i="20"/>
  <c r="S41" i="27" s="1"/>
  <c r="U45" i="20"/>
  <c r="T41" i="27" s="1"/>
  <c r="C46" i="20"/>
  <c r="B42" i="27" s="1"/>
  <c r="D46" i="20"/>
  <c r="C42" i="27" s="1"/>
  <c r="E46" i="20"/>
  <c r="D42" i="27" s="1"/>
  <c r="F46" i="20"/>
  <c r="E42" i="27" s="1"/>
  <c r="G46" i="20"/>
  <c r="F42" i="27" s="1"/>
  <c r="H46" i="20"/>
  <c r="G42" i="27" s="1"/>
  <c r="I46" i="20"/>
  <c r="H42" i="27" s="1"/>
  <c r="J46" i="20"/>
  <c r="I42" i="27" s="1"/>
  <c r="K46" i="20"/>
  <c r="J42" i="27" s="1"/>
  <c r="L46" i="20"/>
  <c r="K42" i="27" s="1"/>
  <c r="M46" i="20"/>
  <c r="L42" i="27" s="1"/>
  <c r="N46" i="20"/>
  <c r="M42" i="27" s="1"/>
  <c r="O46" i="20"/>
  <c r="N42" i="27" s="1"/>
  <c r="P46" i="20"/>
  <c r="O42" i="27" s="1"/>
  <c r="Q46" i="20"/>
  <c r="P42" i="27" s="1"/>
  <c r="R46" i="20"/>
  <c r="Q42" i="27" s="1"/>
  <c r="S46" i="20"/>
  <c r="R42" i="27" s="1"/>
  <c r="T46" i="20"/>
  <c r="S42" i="27" s="1"/>
  <c r="U46" i="20"/>
  <c r="T42" i="27" s="1"/>
  <c r="C47" i="20"/>
  <c r="B43" i="27" s="1"/>
  <c r="D47" i="20"/>
  <c r="C43" i="27" s="1"/>
  <c r="E47" i="20"/>
  <c r="D43" i="27" s="1"/>
  <c r="F47" i="20"/>
  <c r="E43" i="27" s="1"/>
  <c r="G47" i="20"/>
  <c r="F43" i="27" s="1"/>
  <c r="H47" i="20"/>
  <c r="G43" i="27" s="1"/>
  <c r="I47" i="20"/>
  <c r="H43" i="27" s="1"/>
  <c r="J47" i="20"/>
  <c r="I43" i="27" s="1"/>
  <c r="K47" i="20"/>
  <c r="J43" i="27" s="1"/>
  <c r="L47" i="20"/>
  <c r="K43" i="27" s="1"/>
  <c r="M47" i="20"/>
  <c r="L43" i="27" s="1"/>
  <c r="N47" i="20"/>
  <c r="M43" i="27" s="1"/>
  <c r="O47" i="20"/>
  <c r="N43" i="27" s="1"/>
  <c r="P47" i="20"/>
  <c r="O43" i="27" s="1"/>
  <c r="Q47" i="20"/>
  <c r="P43" i="27" s="1"/>
  <c r="R47" i="20"/>
  <c r="Q43" i="27" s="1"/>
  <c r="S47" i="20"/>
  <c r="R43" i="27" s="1"/>
  <c r="T47" i="20"/>
  <c r="S43" i="27" s="1"/>
  <c r="U47" i="20"/>
  <c r="T43" i="27" s="1"/>
  <c r="C48" i="20"/>
  <c r="B44" i="27" s="1"/>
  <c r="D48" i="20"/>
  <c r="C44" i="27" s="1"/>
  <c r="E48" i="20"/>
  <c r="D44" i="27" s="1"/>
  <c r="F48" i="20"/>
  <c r="E44" i="27" s="1"/>
  <c r="G48" i="20"/>
  <c r="F44" i="27" s="1"/>
  <c r="H48" i="20"/>
  <c r="G44" i="27" s="1"/>
  <c r="I48" i="20"/>
  <c r="H44" i="27" s="1"/>
  <c r="J48" i="20"/>
  <c r="I44" i="27" s="1"/>
  <c r="K48" i="20"/>
  <c r="J44" i="27" s="1"/>
  <c r="L48" i="20"/>
  <c r="K44" i="27" s="1"/>
  <c r="M48" i="20"/>
  <c r="L44" i="27" s="1"/>
  <c r="N48" i="20"/>
  <c r="M44" i="27" s="1"/>
  <c r="O48" i="20"/>
  <c r="N44" i="27" s="1"/>
  <c r="P48" i="20"/>
  <c r="O44" i="27" s="1"/>
  <c r="Q48" i="20"/>
  <c r="P44" i="27" s="1"/>
  <c r="R48" i="20"/>
  <c r="Q44" i="27" s="1"/>
  <c r="S48" i="20"/>
  <c r="R44" i="27" s="1"/>
  <c r="T48" i="20"/>
  <c r="S44" i="27" s="1"/>
  <c r="U48" i="20"/>
  <c r="T44" i="27" s="1"/>
  <c r="C49" i="20"/>
  <c r="B45" i="27" s="1"/>
  <c r="D49" i="20"/>
  <c r="C45" i="27" s="1"/>
  <c r="E49" i="20"/>
  <c r="D45" i="27" s="1"/>
  <c r="F49" i="20"/>
  <c r="E45" i="27" s="1"/>
  <c r="G49" i="20"/>
  <c r="F45" i="27" s="1"/>
  <c r="H49" i="20"/>
  <c r="G45" i="27" s="1"/>
  <c r="I49" i="20"/>
  <c r="H45" i="27" s="1"/>
  <c r="J49" i="20"/>
  <c r="I45" i="27" s="1"/>
  <c r="K49" i="20"/>
  <c r="J45" i="27" s="1"/>
  <c r="L49" i="20"/>
  <c r="K45" i="27" s="1"/>
  <c r="M49" i="20"/>
  <c r="L45" i="27" s="1"/>
  <c r="N49" i="20"/>
  <c r="M45" i="27" s="1"/>
  <c r="O49" i="20"/>
  <c r="N45" i="27" s="1"/>
  <c r="P49" i="20"/>
  <c r="O45" i="27" s="1"/>
  <c r="Q49" i="20"/>
  <c r="P45" i="27" s="1"/>
  <c r="R49" i="20"/>
  <c r="Q45" i="27" s="1"/>
  <c r="S49" i="20"/>
  <c r="R45" i="27" s="1"/>
  <c r="T49" i="20"/>
  <c r="S45" i="27" s="1"/>
  <c r="U49" i="20"/>
  <c r="T45" i="27" s="1"/>
  <c r="D9" i="20"/>
  <c r="C5" i="27" s="1"/>
  <c r="E9" i="20"/>
  <c r="D5" i="27" s="1"/>
  <c r="F9" i="20"/>
  <c r="E5" i="27" s="1"/>
  <c r="G9" i="20"/>
  <c r="F5" i="27" s="1"/>
  <c r="H9" i="20"/>
  <c r="G5" i="27" s="1"/>
  <c r="I9" i="20"/>
  <c r="H5" i="27" s="1"/>
  <c r="J9" i="20"/>
  <c r="I5" i="27" s="1"/>
  <c r="K9" i="20"/>
  <c r="J5" i="27" s="1"/>
  <c r="L9" i="20"/>
  <c r="K5" i="27" s="1"/>
  <c r="M9" i="20"/>
  <c r="L5" i="27" s="1"/>
  <c r="N9" i="20"/>
  <c r="M5" i="27" s="1"/>
  <c r="O9" i="20"/>
  <c r="N5" i="27" s="1"/>
  <c r="P9" i="20"/>
  <c r="O5" i="27" s="1"/>
  <c r="Q9" i="20"/>
  <c r="P5" i="27" s="1"/>
  <c r="R9" i="20"/>
  <c r="Q5" i="27" s="1"/>
  <c r="S9" i="20"/>
  <c r="R5" i="27" s="1"/>
  <c r="T9" i="20"/>
  <c r="S5" i="27" s="1"/>
  <c r="U9" i="20"/>
  <c r="T5" i="27" s="1"/>
  <c r="C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9" i="20"/>
  <c r="A47" i="20"/>
  <c r="A43" i="27" s="1"/>
  <c r="A48" i="20"/>
  <c r="A44" i="27" s="1"/>
  <c r="A49" i="20"/>
  <c r="A45" i="27" s="1"/>
  <c r="A10" i="20"/>
  <c r="A6" i="27" s="1"/>
  <c r="A11" i="20"/>
  <c r="A7" i="27" s="1"/>
  <c r="A12" i="20"/>
  <c r="A8" i="27" s="1"/>
  <c r="A13" i="20"/>
  <c r="A9" i="27" s="1"/>
  <c r="A14" i="20"/>
  <c r="A10" i="27" s="1"/>
  <c r="A15" i="20"/>
  <c r="A11" i="27" s="1"/>
  <c r="A16" i="20"/>
  <c r="A12" i="27" s="1"/>
  <c r="A17" i="20"/>
  <c r="A13" i="27" s="1"/>
  <c r="A18" i="20"/>
  <c r="A14" i="27" s="1"/>
  <c r="A19" i="20"/>
  <c r="A15" i="27" s="1"/>
  <c r="A20" i="20"/>
  <c r="A16" i="27" s="1"/>
  <c r="A21" i="20"/>
  <c r="A17" i="27" s="1"/>
  <c r="A22" i="20"/>
  <c r="A18" i="27" s="1"/>
  <c r="A23" i="20"/>
  <c r="A19" i="27" s="1"/>
  <c r="A24" i="20"/>
  <c r="A20" i="27" s="1"/>
  <c r="A25" i="20"/>
  <c r="A21" i="27" s="1"/>
  <c r="A26" i="20"/>
  <c r="A22" i="27" s="1"/>
  <c r="A27" i="20"/>
  <c r="A23" i="27" s="1"/>
  <c r="A28" i="20"/>
  <c r="A24" i="27" s="1"/>
  <c r="A29" i="20"/>
  <c r="A25" i="27" s="1"/>
  <c r="A30" i="20"/>
  <c r="A26" i="27" s="1"/>
  <c r="A31" i="20"/>
  <c r="A27" i="27" s="1"/>
  <c r="A32" i="20"/>
  <c r="A28" i="27" s="1"/>
  <c r="A33" i="20"/>
  <c r="A29" i="27" s="1"/>
  <c r="A34" i="20"/>
  <c r="A30" i="27" s="1"/>
  <c r="A35" i="20"/>
  <c r="A31" i="27" s="1"/>
  <c r="A36" i="20"/>
  <c r="A32" i="27" s="1"/>
  <c r="A37" i="20"/>
  <c r="A33" i="27" s="1"/>
  <c r="A38" i="20"/>
  <c r="A34" i="27" s="1"/>
  <c r="A39" i="20"/>
  <c r="A35" i="27" s="1"/>
  <c r="A40" i="20"/>
  <c r="A36" i="27" s="1"/>
  <c r="A41" i="20"/>
  <c r="A37" i="27" s="1"/>
  <c r="A42" i="20"/>
  <c r="A38" i="27" s="1"/>
  <c r="A43" i="20"/>
  <c r="A39" i="27" s="1"/>
  <c r="A44" i="20"/>
  <c r="A40" i="27" s="1"/>
  <c r="A45" i="20"/>
  <c r="A41" i="27" s="1"/>
  <c r="A46" i="20"/>
  <c r="A42" i="27" s="1"/>
  <c r="A9" i="20"/>
  <c r="A5" i="27" s="1"/>
  <c r="D7" i="20"/>
  <c r="C4" i="27" s="1"/>
  <c r="E7" i="20"/>
  <c r="D4" i="27" s="1"/>
  <c r="F7" i="20"/>
  <c r="E4" i="27" s="1"/>
  <c r="G7" i="20"/>
  <c r="F4" i="27" s="1"/>
  <c r="H7" i="20"/>
  <c r="G4" i="27" s="1"/>
  <c r="I7" i="20"/>
  <c r="H4" i="27" s="1"/>
  <c r="J7" i="20"/>
  <c r="I4" i="27" s="1"/>
  <c r="K7" i="20"/>
  <c r="J4" i="27" s="1"/>
  <c r="L7" i="20"/>
  <c r="K4" i="27" s="1"/>
  <c r="M7" i="20"/>
  <c r="L4" i="27" s="1"/>
  <c r="N7" i="20"/>
  <c r="M4" i="27" s="1"/>
  <c r="O7" i="20"/>
  <c r="N4" i="27" s="1"/>
  <c r="P7" i="20"/>
  <c r="O4" i="27" s="1"/>
  <c r="Q7" i="20"/>
  <c r="P4" i="27" s="1"/>
  <c r="R7" i="20"/>
  <c r="Q4" i="27" s="1"/>
  <c r="S7" i="20"/>
  <c r="R4" i="27" s="1"/>
  <c r="T7" i="20"/>
  <c r="S4" i="27" s="1"/>
  <c r="U7" i="20"/>
  <c r="T4" i="27" s="1"/>
  <c r="C7" i="20"/>
  <c r="B4" i="27" s="1"/>
  <c r="CK7" i="25"/>
  <c r="CN7" i="25"/>
  <c r="CC13" i="25"/>
  <c r="CD13" i="25"/>
  <c r="CE13" i="25"/>
  <c r="CF13" i="25"/>
  <c r="CG13" i="25"/>
  <c r="CH13" i="25"/>
  <c r="CI13" i="25"/>
  <c r="CJ13" i="25"/>
  <c r="CL13" i="25"/>
  <c r="CM13" i="25"/>
  <c r="CO13" i="25"/>
  <c r="CP13" i="25"/>
  <c r="CQ13" i="25"/>
  <c r="CR13" i="25"/>
  <c r="CS13" i="25"/>
  <c r="CT13" i="25"/>
  <c r="CU13" i="25"/>
  <c r="CV13" i="25"/>
  <c r="CC14" i="25"/>
  <c r="CD14" i="25"/>
  <c r="CE14" i="25"/>
  <c r="CF14" i="25"/>
  <c r="CG14" i="25"/>
  <c r="CH14" i="25"/>
  <c r="CI14" i="25"/>
  <c r="CJ14" i="25"/>
  <c r="CL14" i="25"/>
  <c r="CM14" i="25"/>
  <c r="CO14" i="25"/>
  <c r="CP14" i="25"/>
  <c r="CQ14" i="25"/>
  <c r="CR14" i="25"/>
  <c r="CS14" i="25"/>
  <c r="CT14" i="25"/>
  <c r="CU14" i="25"/>
  <c r="CV14" i="25"/>
  <c r="CC15" i="25"/>
  <c r="CD15" i="25"/>
  <c r="CE15" i="25"/>
  <c r="CF15" i="25"/>
  <c r="CG15" i="25"/>
  <c r="CH15" i="25"/>
  <c r="CI15" i="25"/>
  <c r="CJ15" i="25"/>
  <c r="CL15" i="25"/>
  <c r="CM15" i="25"/>
  <c r="CO15" i="25"/>
  <c r="CP15" i="25"/>
  <c r="CQ15" i="25"/>
  <c r="CR15" i="25"/>
  <c r="CS15" i="25"/>
  <c r="CT15" i="25"/>
  <c r="CU15" i="25"/>
  <c r="CV15" i="25"/>
  <c r="CC16" i="25"/>
  <c r="CD16" i="25"/>
  <c r="CE16" i="25"/>
  <c r="CF16" i="25"/>
  <c r="CG16" i="25"/>
  <c r="CH16" i="25"/>
  <c r="CI16" i="25"/>
  <c r="CJ16" i="25"/>
  <c r="CL16" i="25"/>
  <c r="CM16" i="25"/>
  <c r="CO16" i="25"/>
  <c r="CP16" i="25"/>
  <c r="CQ16" i="25"/>
  <c r="CR16" i="25"/>
  <c r="CS16" i="25"/>
  <c r="CT16" i="25"/>
  <c r="CU16" i="25"/>
  <c r="CV16" i="25"/>
  <c r="CC17" i="25"/>
  <c r="CD17" i="25"/>
  <c r="CE17" i="25"/>
  <c r="CF17" i="25"/>
  <c r="CG17" i="25"/>
  <c r="CH17" i="25"/>
  <c r="CI17" i="25"/>
  <c r="CJ17" i="25"/>
  <c r="CL17" i="25"/>
  <c r="CM17" i="25"/>
  <c r="CO17" i="25"/>
  <c r="CP17" i="25"/>
  <c r="CQ17" i="25"/>
  <c r="CR17" i="25"/>
  <c r="CS17" i="25"/>
  <c r="CT17" i="25"/>
  <c r="CU17" i="25"/>
  <c r="CV17" i="25"/>
  <c r="CC18" i="25"/>
  <c r="CD18" i="25"/>
  <c r="CE18" i="25"/>
  <c r="CF18" i="25"/>
  <c r="CG18" i="25"/>
  <c r="CH18" i="25"/>
  <c r="CI18" i="25"/>
  <c r="CJ18" i="25"/>
  <c r="CL18" i="25"/>
  <c r="CM18" i="25"/>
  <c r="CO18" i="25"/>
  <c r="CP18" i="25"/>
  <c r="CQ18" i="25"/>
  <c r="CR18" i="25"/>
  <c r="CS18" i="25"/>
  <c r="CT18" i="25"/>
  <c r="CU18" i="25"/>
  <c r="CV18" i="25"/>
  <c r="CC19" i="25"/>
  <c r="CD19" i="25"/>
  <c r="CE19" i="25"/>
  <c r="CF19" i="25"/>
  <c r="CG19" i="25"/>
  <c r="CH19" i="25"/>
  <c r="CI19" i="25"/>
  <c r="CJ19" i="25"/>
  <c r="CL19" i="25"/>
  <c r="CM19" i="25"/>
  <c r="CO19" i="25"/>
  <c r="CP19" i="25"/>
  <c r="CQ19" i="25"/>
  <c r="CR19" i="25"/>
  <c r="CS19" i="25"/>
  <c r="CT19" i="25"/>
  <c r="CU19" i="25"/>
  <c r="CV19" i="25"/>
  <c r="CC20" i="25"/>
  <c r="CD20" i="25"/>
  <c r="CE20" i="25"/>
  <c r="CF20" i="25"/>
  <c r="CG20" i="25"/>
  <c r="CH20" i="25"/>
  <c r="CI20" i="25"/>
  <c r="CJ20" i="25"/>
  <c r="CL20" i="25"/>
  <c r="CM20" i="25"/>
  <c r="CO20" i="25"/>
  <c r="CP20" i="25"/>
  <c r="CQ20" i="25"/>
  <c r="CR20" i="25"/>
  <c r="CS20" i="25"/>
  <c r="CT20" i="25"/>
  <c r="CU20" i="25"/>
  <c r="CV20" i="25"/>
  <c r="CC21" i="25"/>
  <c r="CD21" i="25"/>
  <c r="CE21" i="25"/>
  <c r="CF21" i="25"/>
  <c r="CG21" i="25"/>
  <c r="CH21" i="25"/>
  <c r="CI21" i="25"/>
  <c r="CJ21" i="25"/>
  <c r="CL21" i="25"/>
  <c r="CM21" i="25"/>
  <c r="CO21" i="25"/>
  <c r="CP21" i="25"/>
  <c r="CQ21" i="25"/>
  <c r="CR21" i="25"/>
  <c r="CS21" i="25"/>
  <c r="CT21" i="25"/>
  <c r="CU21" i="25"/>
  <c r="CV21" i="25"/>
  <c r="CC22" i="25"/>
  <c r="CD22" i="25"/>
  <c r="CE22" i="25"/>
  <c r="CF22" i="25"/>
  <c r="CG22" i="25"/>
  <c r="CH22" i="25"/>
  <c r="CI22" i="25"/>
  <c r="CJ22" i="25"/>
  <c r="CL22" i="25"/>
  <c r="CM22" i="25"/>
  <c r="CO22" i="25"/>
  <c r="CP22" i="25"/>
  <c r="CQ22" i="25"/>
  <c r="CR22" i="25"/>
  <c r="CS22" i="25"/>
  <c r="CT22" i="25"/>
  <c r="CU22" i="25"/>
  <c r="CV22" i="25"/>
  <c r="CC23" i="25"/>
  <c r="CD23" i="25"/>
  <c r="CE23" i="25"/>
  <c r="CF23" i="25"/>
  <c r="CG23" i="25"/>
  <c r="CH23" i="25"/>
  <c r="CI23" i="25"/>
  <c r="CJ23" i="25"/>
  <c r="CL23" i="25"/>
  <c r="CM23" i="25"/>
  <c r="CO23" i="25"/>
  <c r="CP23" i="25"/>
  <c r="CQ23" i="25"/>
  <c r="CR23" i="25"/>
  <c r="CS23" i="25"/>
  <c r="CT23" i="25"/>
  <c r="CU23" i="25"/>
  <c r="CV23" i="25"/>
  <c r="CC24" i="25"/>
  <c r="CD24" i="25"/>
  <c r="CE24" i="25"/>
  <c r="CF24" i="25"/>
  <c r="CG24" i="25"/>
  <c r="CH24" i="25"/>
  <c r="CI24" i="25"/>
  <c r="CJ24" i="25"/>
  <c r="CL24" i="25"/>
  <c r="CM24" i="25"/>
  <c r="CO24" i="25"/>
  <c r="CP24" i="25"/>
  <c r="CQ24" i="25"/>
  <c r="CR24" i="25"/>
  <c r="CS24" i="25"/>
  <c r="CT24" i="25"/>
  <c r="CU24" i="25"/>
  <c r="CV24" i="25"/>
  <c r="CC25" i="25"/>
  <c r="CD25" i="25"/>
  <c r="CE25" i="25"/>
  <c r="CF25" i="25"/>
  <c r="CG25" i="25"/>
  <c r="CH25" i="25"/>
  <c r="CI25" i="25"/>
  <c r="CJ25" i="25"/>
  <c r="CL25" i="25"/>
  <c r="CM25" i="25"/>
  <c r="CO25" i="25"/>
  <c r="CP25" i="25"/>
  <c r="CQ25" i="25"/>
  <c r="CR25" i="25"/>
  <c r="CS25" i="25"/>
  <c r="CT25" i="25"/>
  <c r="CU25" i="25"/>
  <c r="CV25" i="25"/>
  <c r="CC26" i="25"/>
  <c r="CD26" i="25"/>
  <c r="CE26" i="25"/>
  <c r="CF26" i="25"/>
  <c r="CG26" i="25"/>
  <c r="CH26" i="25"/>
  <c r="CI26" i="25"/>
  <c r="CJ26" i="25"/>
  <c r="CL26" i="25"/>
  <c r="CM26" i="25"/>
  <c r="CO26" i="25"/>
  <c r="CP26" i="25"/>
  <c r="CQ26" i="25"/>
  <c r="CR26" i="25"/>
  <c r="CS26" i="25"/>
  <c r="CT26" i="25"/>
  <c r="CU26" i="25"/>
  <c r="CV26" i="25"/>
  <c r="CC27" i="25"/>
  <c r="CD27" i="25"/>
  <c r="CE27" i="25"/>
  <c r="CF27" i="25"/>
  <c r="CG27" i="25"/>
  <c r="CH27" i="25"/>
  <c r="CI27" i="25"/>
  <c r="CJ27" i="25"/>
  <c r="CL27" i="25"/>
  <c r="CM27" i="25"/>
  <c r="CO27" i="25"/>
  <c r="CP27" i="25"/>
  <c r="CQ27" i="25"/>
  <c r="CR27" i="25"/>
  <c r="CS27" i="25"/>
  <c r="CT27" i="25"/>
  <c r="CU27" i="25"/>
  <c r="CV27" i="25"/>
  <c r="CC28" i="25"/>
  <c r="CD28" i="25"/>
  <c r="CE28" i="25"/>
  <c r="CF28" i="25"/>
  <c r="CG28" i="25"/>
  <c r="CH28" i="25"/>
  <c r="CI28" i="25"/>
  <c r="CJ28" i="25"/>
  <c r="CL28" i="25"/>
  <c r="CM28" i="25"/>
  <c r="CO28" i="25"/>
  <c r="CP28" i="25"/>
  <c r="CQ28" i="25"/>
  <c r="CR28" i="25"/>
  <c r="CS28" i="25"/>
  <c r="CT28" i="25"/>
  <c r="CU28" i="25"/>
  <c r="CV28" i="25"/>
  <c r="CC29" i="25"/>
  <c r="CD29" i="25"/>
  <c r="CE29" i="25"/>
  <c r="CF29" i="25"/>
  <c r="CG29" i="25"/>
  <c r="CH29" i="25"/>
  <c r="CI29" i="25"/>
  <c r="CJ29" i="25"/>
  <c r="CL29" i="25"/>
  <c r="CM29" i="25"/>
  <c r="CO29" i="25"/>
  <c r="CP29" i="25"/>
  <c r="CQ29" i="25"/>
  <c r="CR29" i="25"/>
  <c r="CS29" i="25"/>
  <c r="CT29" i="25"/>
  <c r="CU29" i="25"/>
  <c r="CV29" i="25"/>
  <c r="CC30" i="25"/>
  <c r="CD30" i="25"/>
  <c r="CE30" i="25"/>
  <c r="CF30" i="25"/>
  <c r="CG30" i="25"/>
  <c r="CH30" i="25"/>
  <c r="CI30" i="25"/>
  <c r="CJ30" i="25"/>
  <c r="CL30" i="25"/>
  <c r="CM30" i="25"/>
  <c r="CO30" i="25"/>
  <c r="CP30" i="25"/>
  <c r="CQ30" i="25"/>
  <c r="CR30" i="25"/>
  <c r="CS30" i="25"/>
  <c r="CT30" i="25"/>
  <c r="CU30" i="25"/>
  <c r="CV30" i="25"/>
  <c r="CC31" i="25"/>
  <c r="CD31" i="25"/>
  <c r="CE31" i="25"/>
  <c r="CF31" i="25"/>
  <c r="CG31" i="25"/>
  <c r="CH31" i="25"/>
  <c r="CI31" i="25"/>
  <c r="CJ31" i="25"/>
  <c r="CL31" i="25"/>
  <c r="CM31" i="25"/>
  <c r="CO31" i="25"/>
  <c r="CP31" i="25"/>
  <c r="CQ31" i="25"/>
  <c r="CR31" i="25"/>
  <c r="CS31" i="25"/>
  <c r="CT31" i="25"/>
  <c r="CU31" i="25"/>
  <c r="CV31" i="25"/>
  <c r="CC32" i="25"/>
  <c r="CD32" i="25"/>
  <c r="CE32" i="25"/>
  <c r="CF32" i="25"/>
  <c r="CG32" i="25"/>
  <c r="CH32" i="25"/>
  <c r="CI32" i="25"/>
  <c r="CJ32" i="25"/>
  <c r="CL32" i="25"/>
  <c r="CM32" i="25"/>
  <c r="CO32" i="25"/>
  <c r="CP32" i="25"/>
  <c r="CQ32" i="25"/>
  <c r="CR32" i="25"/>
  <c r="CS32" i="25"/>
  <c r="CT32" i="25"/>
  <c r="CU32" i="25"/>
  <c r="CV32" i="25"/>
  <c r="CC33" i="25"/>
  <c r="CD33" i="25"/>
  <c r="CE33" i="25"/>
  <c r="CF33" i="25"/>
  <c r="CG33" i="25"/>
  <c r="CH33" i="25"/>
  <c r="CI33" i="25"/>
  <c r="CJ33" i="25"/>
  <c r="CL33" i="25"/>
  <c r="CM33" i="25"/>
  <c r="CO33" i="25"/>
  <c r="CP33" i="25"/>
  <c r="CQ33" i="25"/>
  <c r="CR33" i="25"/>
  <c r="CS33" i="25"/>
  <c r="CT33" i="25"/>
  <c r="CU33" i="25"/>
  <c r="CV33" i="25"/>
  <c r="CC34" i="25"/>
  <c r="CD34" i="25"/>
  <c r="CE34" i="25"/>
  <c r="CF34" i="25"/>
  <c r="CG34" i="25"/>
  <c r="CH34" i="25"/>
  <c r="CI34" i="25"/>
  <c r="CJ34" i="25"/>
  <c r="CL34" i="25"/>
  <c r="CM34" i="25"/>
  <c r="CO34" i="25"/>
  <c r="CP34" i="25"/>
  <c r="CQ34" i="25"/>
  <c r="CR34" i="25"/>
  <c r="CS34" i="25"/>
  <c r="CT34" i="25"/>
  <c r="CU34" i="25"/>
  <c r="CV34" i="25"/>
  <c r="CC35" i="25"/>
  <c r="CD35" i="25"/>
  <c r="CE35" i="25"/>
  <c r="CF35" i="25"/>
  <c r="CG35" i="25"/>
  <c r="CH35" i="25"/>
  <c r="CI35" i="25"/>
  <c r="CJ35" i="25"/>
  <c r="CL35" i="25"/>
  <c r="CM35" i="25"/>
  <c r="CO35" i="25"/>
  <c r="CP35" i="25"/>
  <c r="CQ35" i="25"/>
  <c r="CR35" i="25"/>
  <c r="CS35" i="25"/>
  <c r="CT35" i="25"/>
  <c r="CU35" i="25"/>
  <c r="CV35" i="25"/>
  <c r="CC36" i="25"/>
  <c r="CD36" i="25"/>
  <c r="CE36" i="25"/>
  <c r="CF36" i="25"/>
  <c r="CG36" i="25"/>
  <c r="CH36" i="25"/>
  <c r="CI36" i="25"/>
  <c r="CJ36" i="25"/>
  <c r="CL36" i="25"/>
  <c r="CM36" i="25"/>
  <c r="CO36" i="25"/>
  <c r="CP36" i="25"/>
  <c r="CQ36" i="25"/>
  <c r="CR36" i="25"/>
  <c r="CS36" i="25"/>
  <c r="CT36" i="25"/>
  <c r="CU36" i="25"/>
  <c r="CV36" i="25"/>
  <c r="CC37" i="25"/>
  <c r="CD37" i="25"/>
  <c r="CE37" i="25"/>
  <c r="CF37" i="25"/>
  <c r="CG37" i="25"/>
  <c r="CH37" i="25"/>
  <c r="CI37" i="25"/>
  <c r="CJ37" i="25"/>
  <c r="CL37" i="25"/>
  <c r="CM37" i="25"/>
  <c r="CO37" i="25"/>
  <c r="CP37" i="25"/>
  <c r="CQ37" i="25"/>
  <c r="CR37" i="25"/>
  <c r="CS37" i="25"/>
  <c r="CT37" i="25"/>
  <c r="CU37" i="25"/>
  <c r="CV37" i="25"/>
  <c r="CC38" i="25"/>
  <c r="CD38" i="25"/>
  <c r="CE38" i="25"/>
  <c r="CF38" i="25"/>
  <c r="CG38" i="25"/>
  <c r="CH38" i="25"/>
  <c r="CI38" i="25"/>
  <c r="CJ38" i="25"/>
  <c r="CL38" i="25"/>
  <c r="CM38" i="25"/>
  <c r="CO38" i="25"/>
  <c r="CP38" i="25"/>
  <c r="CQ38" i="25"/>
  <c r="CR38" i="25"/>
  <c r="CS38" i="25"/>
  <c r="CT38" i="25"/>
  <c r="CU38" i="25"/>
  <c r="CV38" i="25"/>
  <c r="CC39" i="25"/>
  <c r="CD39" i="25"/>
  <c r="CE39" i="25"/>
  <c r="CF39" i="25"/>
  <c r="CG39" i="25"/>
  <c r="CH39" i="25"/>
  <c r="CI39" i="25"/>
  <c r="CJ39" i="25"/>
  <c r="CL39" i="25"/>
  <c r="CM39" i="25"/>
  <c r="CO39" i="25"/>
  <c r="CP39" i="25"/>
  <c r="CQ39" i="25"/>
  <c r="CR39" i="25"/>
  <c r="CS39" i="25"/>
  <c r="CT39" i="25"/>
  <c r="CU39" i="25"/>
  <c r="CV39" i="25"/>
  <c r="CC40" i="25"/>
  <c r="CD40" i="25"/>
  <c r="CE40" i="25"/>
  <c r="CF40" i="25"/>
  <c r="CG40" i="25"/>
  <c r="CH40" i="25"/>
  <c r="CI40" i="25"/>
  <c r="CJ40" i="25"/>
  <c r="CL40" i="25"/>
  <c r="CM40" i="25"/>
  <c r="CO40" i="25"/>
  <c r="CP40" i="25"/>
  <c r="CQ40" i="25"/>
  <c r="CR40" i="25"/>
  <c r="CS40" i="25"/>
  <c r="CT40" i="25"/>
  <c r="CU40" i="25"/>
  <c r="CV40" i="25"/>
  <c r="CC41" i="25"/>
  <c r="CD41" i="25"/>
  <c r="CE41" i="25"/>
  <c r="CF41" i="25"/>
  <c r="CG41" i="25"/>
  <c r="CH41" i="25"/>
  <c r="CI41" i="25"/>
  <c r="CJ41" i="25"/>
  <c r="CL41" i="25"/>
  <c r="CM41" i="25"/>
  <c r="CO41" i="25"/>
  <c r="CP41" i="25"/>
  <c r="CQ41" i="25"/>
  <c r="CR41" i="25"/>
  <c r="CS41" i="25"/>
  <c r="CT41" i="25"/>
  <c r="CU41" i="25"/>
  <c r="CV41" i="25"/>
  <c r="CC42" i="25"/>
  <c r="CD42" i="25"/>
  <c r="CE42" i="25"/>
  <c r="CF42" i="25"/>
  <c r="CG42" i="25"/>
  <c r="CH42" i="25"/>
  <c r="CI42" i="25"/>
  <c r="CJ42" i="25"/>
  <c r="CL42" i="25"/>
  <c r="CM42" i="25"/>
  <c r="CO42" i="25"/>
  <c r="CP42" i="25"/>
  <c r="CQ42" i="25"/>
  <c r="CR42" i="25"/>
  <c r="CS42" i="25"/>
  <c r="CT42" i="25"/>
  <c r="CU42" i="25"/>
  <c r="CV42" i="25"/>
  <c r="CC43" i="25"/>
  <c r="CD43" i="25"/>
  <c r="CE43" i="25"/>
  <c r="CF43" i="25"/>
  <c r="CG43" i="25"/>
  <c r="CH43" i="25"/>
  <c r="CI43" i="25"/>
  <c r="CJ43" i="25"/>
  <c r="CL43" i="25"/>
  <c r="CM43" i="25"/>
  <c r="CO43" i="25"/>
  <c r="CP43" i="25"/>
  <c r="CQ43" i="25"/>
  <c r="CR43" i="25"/>
  <c r="CS43" i="25"/>
  <c r="CT43" i="25"/>
  <c r="CU43" i="25"/>
  <c r="CV43" i="25"/>
  <c r="CC44" i="25"/>
  <c r="CD44" i="25"/>
  <c r="CE44" i="25"/>
  <c r="CF44" i="25"/>
  <c r="CG44" i="25"/>
  <c r="CH44" i="25"/>
  <c r="CI44" i="25"/>
  <c r="CJ44" i="25"/>
  <c r="CL44" i="25"/>
  <c r="CM44" i="25"/>
  <c r="CO44" i="25"/>
  <c r="CP44" i="25"/>
  <c r="CQ44" i="25"/>
  <c r="CR44" i="25"/>
  <c r="CS44" i="25"/>
  <c r="CT44" i="25"/>
  <c r="CU44" i="25"/>
  <c r="CV44" i="25"/>
  <c r="CC45" i="25"/>
  <c r="CD45" i="25"/>
  <c r="CE45" i="25"/>
  <c r="CF45" i="25"/>
  <c r="CG45" i="25"/>
  <c r="CH45" i="25"/>
  <c r="CI45" i="25"/>
  <c r="CJ45" i="25"/>
  <c r="CL45" i="25"/>
  <c r="CM45" i="25"/>
  <c r="CO45" i="25"/>
  <c r="CP45" i="25"/>
  <c r="CQ45" i="25"/>
  <c r="CR45" i="25"/>
  <c r="CS45" i="25"/>
  <c r="CT45" i="25"/>
  <c r="CU45" i="25"/>
  <c r="CV45" i="25"/>
  <c r="CC46" i="25"/>
  <c r="CD46" i="25"/>
  <c r="CE46" i="25"/>
  <c r="CF46" i="25"/>
  <c r="CG46" i="25"/>
  <c r="CH46" i="25"/>
  <c r="CI46" i="25"/>
  <c r="CJ46" i="25"/>
  <c r="CL46" i="25"/>
  <c r="CM46" i="25"/>
  <c r="CO46" i="25"/>
  <c r="CP46" i="25"/>
  <c r="CQ46" i="25"/>
  <c r="CR46" i="25"/>
  <c r="CS46" i="25"/>
  <c r="CT46" i="25"/>
  <c r="CU46" i="25"/>
  <c r="CV46" i="25"/>
  <c r="CC47" i="25"/>
  <c r="CD47" i="25"/>
  <c r="CE47" i="25"/>
  <c r="CF47" i="25"/>
  <c r="CG47" i="25"/>
  <c r="CH47" i="25"/>
  <c r="CI47" i="25"/>
  <c r="CJ47" i="25"/>
  <c r="CL47" i="25"/>
  <c r="CM47" i="25"/>
  <c r="CO47" i="25"/>
  <c r="CP47" i="25"/>
  <c r="CQ47" i="25"/>
  <c r="CR47" i="25"/>
  <c r="CS47" i="25"/>
  <c r="CT47" i="25"/>
  <c r="CU47" i="25"/>
  <c r="CV47" i="25"/>
  <c r="CC48" i="25"/>
  <c r="CD48" i="25"/>
  <c r="CE48" i="25"/>
  <c r="CF48" i="25"/>
  <c r="CG48" i="25"/>
  <c r="CH48" i="25"/>
  <c r="CI48" i="25"/>
  <c r="CJ48" i="25"/>
  <c r="CL48" i="25"/>
  <c r="CM48" i="25"/>
  <c r="CO48" i="25"/>
  <c r="CP48" i="25"/>
  <c r="CQ48" i="25"/>
  <c r="CR48" i="25"/>
  <c r="CS48" i="25"/>
  <c r="CT48" i="25"/>
  <c r="CU48" i="25"/>
  <c r="CV48" i="25"/>
  <c r="CC49" i="25"/>
  <c r="CD49" i="25"/>
  <c r="CE49" i="25"/>
  <c r="CF49" i="25"/>
  <c r="CG49" i="25"/>
  <c r="CH49" i="25"/>
  <c r="CI49" i="25"/>
  <c r="CJ49" i="25"/>
  <c r="CL49" i="25"/>
  <c r="CM49" i="25"/>
  <c r="CO49" i="25"/>
  <c r="CP49" i="25"/>
  <c r="CQ49" i="25"/>
  <c r="CR49" i="25"/>
  <c r="CS49" i="25"/>
  <c r="CT49" i="25"/>
  <c r="CU49" i="25"/>
  <c r="CV49" i="25"/>
  <c r="CC50" i="25"/>
  <c r="CD50" i="25"/>
  <c r="CE50" i="25"/>
  <c r="CF50" i="25"/>
  <c r="CG50" i="25"/>
  <c r="CH50" i="25"/>
  <c r="CI50" i="25"/>
  <c r="CJ50" i="25"/>
  <c r="CL50" i="25"/>
  <c r="CM50" i="25"/>
  <c r="CO50" i="25"/>
  <c r="CP50" i="25"/>
  <c r="CQ50" i="25"/>
  <c r="CR50" i="25"/>
  <c r="CS50" i="25"/>
  <c r="CT50" i="25"/>
  <c r="CU50" i="25"/>
  <c r="CV50" i="25"/>
  <c r="CC51" i="25"/>
  <c r="CD51" i="25"/>
  <c r="CE51" i="25"/>
  <c r="CF51" i="25"/>
  <c r="CG51" i="25"/>
  <c r="CH51" i="25"/>
  <c r="CI51" i="25"/>
  <c r="CJ51" i="25"/>
  <c r="CL51" i="25"/>
  <c r="CM51" i="25"/>
  <c r="CO51" i="25"/>
  <c r="CP51" i="25"/>
  <c r="CQ51" i="25"/>
  <c r="CR51" i="25"/>
  <c r="CS51" i="25"/>
  <c r="CT51" i="25"/>
  <c r="CU51" i="25"/>
  <c r="CV51" i="25"/>
  <c r="CC52" i="25"/>
  <c r="CD52" i="25"/>
  <c r="CE52" i="25"/>
  <c r="CF52" i="25"/>
  <c r="CG52" i="25"/>
  <c r="CH52" i="25"/>
  <c r="CI52" i="25"/>
  <c r="CJ52" i="25"/>
  <c r="CL52" i="25"/>
  <c r="CM52" i="25"/>
  <c r="CO52" i="25"/>
  <c r="CP52" i="25"/>
  <c r="CQ52" i="25"/>
  <c r="CR52" i="25"/>
  <c r="CS52" i="25"/>
  <c r="CT52" i="25"/>
  <c r="CU52" i="25"/>
  <c r="CV52" i="25"/>
  <c r="CC54" i="25"/>
  <c r="CD54" i="25"/>
  <c r="CE54" i="25"/>
  <c r="CF54" i="25"/>
  <c r="CG54" i="25"/>
  <c r="CH54" i="25"/>
  <c r="CI54" i="25"/>
  <c r="CJ54" i="25"/>
  <c r="CL54" i="25"/>
  <c r="CM54" i="25"/>
  <c r="CO54" i="25"/>
  <c r="CP54" i="25"/>
  <c r="CQ54" i="25"/>
  <c r="CR54" i="25"/>
  <c r="CS54" i="25"/>
  <c r="CT54" i="25"/>
  <c r="CU54" i="25"/>
  <c r="CV54" i="25"/>
  <c r="CC55" i="25"/>
  <c r="CD55" i="25"/>
  <c r="CE55" i="25"/>
  <c r="CF55" i="25"/>
  <c r="CG55" i="25"/>
  <c r="CH55" i="25"/>
  <c r="CI55" i="25"/>
  <c r="CJ55" i="25"/>
  <c r="CL55" i="25"/>
  <c r="CM55" i="25"/>
  <c r="CO55" i="25"/>
  <c r="CP55" i="25"/>
  <c r="CQ55" i="25"/>
  <c r="CR55" i="25"/>
  <c r="CS55" i="25"/>
  <c r="CT55" i="25"/>
  <c r="CU55" i="25"/>
  <c r="CV55" i="25"/>
  <c r="CV12" i="25"/>
  <c r="CU12" i="25"/>
  <c r="CT12" i="25"/>
  <c r="CS12" i="25"/>
  <c r="CR12" i="25"/>
  <c r="CQ12" i="25"/>
  <c r="CP12" i="25"/>
  <c r="CO12" i="25"/>
  <c r="CM12" i="25"/>
  <c r="CL12" i="25"/>
  <c r="CJ12" i="25"/>
  <c r="CI12" i="25"/>
  <c r="CH12" i="25"/>
  <c r="CG12" i="25"/>
  <c r="CF12" i="25"/>
  <c r="CE12" i="25"/>
  <c r="CD12" i="25"/>
  <c r="CC12" i="25"/>
  <c r="BO13" i="25"/>
  <c r="BQ13" i="25"/>
  <c r="BS13" i="25"/>
  <c r="BU13" i="25"/>
  <c r="BW13" i="25"/>
  <c r="BY13" i="25"/>
  <c r="CA13" i="25"/>
  <c r="BO14" i="25"/>
  <c r="BQ14" i="25"/>
  <c r="BS14" i="25"/>
  <c r="BU14" i="25"/>
  <c r="BW14" i="25"/>
  <c r="BY14" i="25"/>
  <c r="CA14" i="25"/>
  <c r="BO15" i="25"/>
  <c r="BQ15" i="25"/>
  <c r="BS15" i="25"/>
  <c r="BU15" i="25"/>
  <c r="BW15" i="25"/>
  <c r="BY15" i="25"/>
  <c r="CA15" i="25"/>
  <c r="BO16" i="25"/>
  <c r="BQ16" i="25"/>
  <c r="BS16" i="25"/>
  <c r="BU16" i="25"/>
  <c r="BW16" i="25"/>
  <c r="BY16" i="25"/>
  <c r="CA16" i="25"/>
  <c r="BO17" i="25"/>
  <c r="BQ17" i="25"/>
  <c r="BS17" i="25"/>
  <c r="BU17" i="25"/>
  <c r="BW17" i="25"/>
  <c r="BY17" i="25"/>
  <c r="CA17" i="25"/>
  <c r="BO18" i="25"/>
  <c r="BQ18" i="25"/>
  <c r="BS18" i="25"/>
  <c r="BU18" i="25"/>
  <c r="BW18" i="25"/>
  <c r="BY18" i="25"/>
  <c r="CA18" i="25"/>
  <c r="BO19" i="25"/>
  <c r="BQ19" i="25"/>
  <c r="BS19" i="25"/>
  <c r="BU19" i="25"/>
  <c r="BW19" i="25"/>
  <c r="BY19" i="25"/>
  <c r="CA19" i="25"/>
  <c r="BO20" i="25"/>
  <c r="BQ20" i="25"/>
  <c r="BS20" i="25"/>
  <c r="BU20" i="25"/>
  <c r="BW20" i="25"/>
  <c r="BY20" i="25"/>
  <c r="CA20" i="25"/>
  <c r="BO21" i="25"/>
  <c r="BQ21" i="25"/>
  <c r="BS21" i="25"/>
  <c r="BU21" i="25"/>
  <c r="BW21" i="25"/>
  <c r="BY21" i="25"/>
  <c r="CA21" i="25"/>
  <c r="BO22" i="25"/>
  <c r="BQ22" i="25"/>
  <c r="BS22" i="25"/>
  <c r="BU22" i="25"/>
  <c r="BW22" i="25"/>
  <c r="BY22" i="25"/>
  <c r="CA22" i="25"/>
  <c r="BO23" i="25"/>
  <c r="BQ23" i="25"/>
  <c r="BS23" i="25"/>
  <c r="BU23" i="25"/>
  <c r="BW23" i="25"/>
  <c r="BY23" i="25"/>
  <c r="CA23" i="25"/>
  <c r="BO24" i="25"/>
  <c r="BQ24" i="25"/>
  <c r="BS24" i="25"/>
  <c r="BU24" i="25"/>
  <c r="BW24" i="25"/>
  <c r="BY24" i="25"/>
  <c r="CA24" i="25"/>
  <c r="BO25" i="25"/>
  <c r="BQ25" i="25"/>
  <c r="BS25" i="25"/>
  <c r="BU25" i="25"/>
  <c r="BW25" i="25"/>
  <c r="BY25" i="25"/>
  <c r="CA25" i="25"/>
  <c r="BO26" i="25"/>
  <c r="BQ26" i="25"/>
  <c r="BS26" i="25"/>
  <c r="BU26" i="25"/>
  <c r="BW26" i="25"/>
  <c r="BY26" i="25"/>
  <c r="CA26" i="25"/>
  <c r="BO27" i="25"/>
  <c r="BQ27" i="25"/>
  <c r="BS27" i="25"/>
  <c r="BU27" i="25"/>
  <c r="BW27" i="25"/>
  <c r="BY27" i="25"/>
  <c r="CA27" i="25"/>
  <c r="BO28" i="25"/>
  <c r="BQ28" i="25"/>
  <c r="BS28" i="25"/>
  <c r="BU28" i="25"/>
  <c r="BW28" i="25"/>
  <c r="BY28" i="25"/>
  <c r="CA28" i="25"/>
  <c r="BO29" i="25"/>
  <c r="BQ29" i="25"/>
  <c r="BS29" i="25"/>
  <c r="BU29" i="25"/>
  <c r="BW29" i="25"/>
  <c r="BY29" i="25"/>
  <c r="CA29" i="25"/>
  <c r="BO30" i="25"/>
  <c r="BQ30" i="25"/>
  <c r="BS30" i="25"/>
  <c r="BU30" i="25"/>
  <c r="BW30" i="25"/>
  <c r="BY30" i="25"/>
  <c r="CA30" i="25"/>
  <c r="BO31" i="25"/>
  <c r="BQ31" i="25"/>
  <c r="BS31" i="25"/>
  <c r="BU31" i="25"/>
  <c r="BW31" i="25"/>
  <c r="BY31" i="25"/>
  <c r="CA31" i="25"/>
  <c r="BO32" i="25"/>
  <c r="BQ32" i="25"/>
  <c r="BS32" i="25"/>
  <c r="BU32" i="25"/>
  <c r="BW32" i="25"/>
  <c r="BY32" i="25"/>
  <c r="CA32" i="25"/>
  <c r="BO33" i="25"/>
  <c r="BQ33" i="25"/>
  <c r="BS33" i="25"/>
  <c r="BU33" i="25"/>
  <c r="BW33" i="25"/>
  <c r="BY33" i="25"/>
  <c r="CA33" i="25"/>
  <c r="BO34" i="25"/>
  <c r="BQ34" i="25"/>
  <c r="BS34" i="25"/>
  <c r="BU34" i="25"/>
  <c r="BW34" i="25"/>
  <c r="BY34" i="25"/>
  <c r="CA34" i="25"/>
  <c r="BO35" i="25"/>
  <c r="BQ35" i="25"/>
  <c r="BS35" i="25"/>
  <c r="BU35" i="25"/>
  <c r="BW35" i="25"/>
  <c r="BY35" i="25"/>
  <c r="CA35" i="25"/>
  <c r="BO36" i="25"/>
  <c r="BQ36" i="25"/>
  <c r="BS36" i="25"/>
  <c r="BU36" i="25"/>
  <c r="BW36" i="25"/>
  <c r="BY36" i="25"/>
  <c r="CA36" i="25"/>
  <c r="BO37" i="25"/>
  <c r="BQ37" i="25"/>
  <c r="BS37" i="25"/>
  <c r="BU37" i="25"/>
  <c r="BW37" i="25"/>
  <c r="BY37" i="25"/>
  <c r="CA37" i="25"/>
  <c r="BO38" i="25"/>
  <c r="BQ38" i="25"/>
  <c r="BS38" i="25"/>
  <c r="BU38" i="25"/>
  <c r="BW38" i="25"/>
  <c r="BY38" i="25"/>
  <c r="CA38" i="25"/>
  <c r="BO39" i="25"/>
  <c r="BQ39" i="25"/>
  <c r="BS39" i="25"/>
  <c r="BU39" i="25"/>
  <c r="BW39" i="25"/>
  <c r="BY39" i="25"/>
  <c r="CA39" i="25"/>
  <c r="BO40" i="25"/>
  <c r="BQ40" i="25"/>
  <c r="BS40" i="25"/>
  <c r="BU40" i="25"/>
  <c r="BW40" i="25"/>
  <c r="BY40" i="25"/>
  <c r="CA40" i="25"/>
  <c r="BO41" i="25"/>
  <c r="BQ41" i="25"/>
  <c r="BS41" i="25"/>
  <c r="BU41" i="25"/>
  <c r="BW41" i="25"/>
  <c r="BY41" i="25"/>
  <c r="CA41" i="25"/>
  <c r="BO42" i="25"/>
  <c r="BQ42" i="25"/>
  <c r="BS42" i="25"/>
  <c r="BU42" i="25"/>
  <c r="BW42" i="25"/>
  <c r="BY42" i="25"/>
  <c r="CA42" i="25"/>
  <c r="BO43" i="25"/>
  <c r="BQ43" i="25"/>
  <c r="BS43" i="25"/>
  <c r="BU43" i="25"/>
  <c r="BW43" i="25"/>
  <c r="BY43" i="25"/>
  <c r="CA43" i="25"/>
  <c r="BO44" i="25"/>
  <c r="BQ44" i="25"/>
  <c r="BS44" i="25"/>
  <c r="BU44" i="25"/>
  <c r="BW44" i="25"/>
  <c r="BY44" i="25"/>
  <c r="CA44" i="25"/>
  <c r="BO45" i="25"/>
  <c r="BQ45" i="25"/>
  <c r="BS45" i="25"/>
  <c r="BU45" i="25"/>
  <c r="BW45" i="25"/>
  <c r="BY45" i="25"/>
  <c r="CA45" i="25"/>
  <c r="BO46" i="25"/>
  <c r="BQ46" i="25"/>
  <c r="BS46" i="25"/>
  <c r="BU46" i="25"/>
  <c r="BW46" i="25"/>
  <c r="BY46" i="25"/>
  <c r="CA46" i="25"/>
  <c r="BO47" i="25"/>
  <c r="BQ47" i="25"/>
  <c r="BS47" i="25"/>
  <c r="BU47" i="25"/>
  <c r="BW47" i="25"/>
  <c r="BY47" i="25"/>
  <c r="CA47" i="25"/>
  <c r="BO48" i="25"/>
  <c r="BQ48" i="25"/>
  <c r="BS48" i="25"/>
  <c r="BU48" i="25"/>
  <c r="BW48" i="25"/>
  <c r="BY48" i="25"/>
  <c r="CA48" i="25"/>
  <c r="BO49" i="25"/>
  <c r="BQ49" i="25"/>
  <c r="BS49" i="25"/>
  <c r="BU49" i="25"/>
  <c r="BW49" i="25"/>
  <c r="BY49" i="25"/>
  <c r="CA49" i="25"/>
  <c r="BO50" i="25"/>
  <c r="BQ50" i="25"/>
  <c r="BS50" i="25"/>
  <c r="BU50" i="25"/>
  <c r="BW50" i="25"/>
  <c r="BY50" i="25"/>
  <c r="CA50" i="25"/>
  <c r="BO51" i="25"/>
  <c r="BQ51" i="25"/>
  <c r="BS51" i="25"/>
  <c r="BU51" i="25"/>
  <c r="BW51" i="25"/>
  <c r="BY51" i="25"/>
  <c r="CA51" i="25"/>
  <c r="BO52" i="25"/>
  <c r="BQ52" i="25"/>
  <c r="BS52" i="25"/>
  <c r="BU52" i="25"/>
  <c r="BW52" i="25"/>
  <c r="BY52" i="25"/>
  <c r="CA52" i="25"/>
  <c r="BO54" i="25"/>
  <c r="BQ54" i="25"/>
  <c r="BS54" i="25"/>
  <c r="BU54" i="25"/>
  <c r="BW54" i="25"/>
  <c r="BY54" i="25"/>
  <c r="CA54" i="25"/>
  <c r="BO55" i="25"/>
  <c r="BQ55" i="25"/>
  <c r="BS55" i="25"/>
  <c r="BU55" i="25"/>
  <c r="BW55" i="25"/>
  <c r="BY55" i="25"/>
  <c r="CA55" i="25"/>
  <c r="CA12" i="25"/>
  <c r="BY12" i="25"/>
  <c r="BW12" i="25"/>
  <c r="BU12" i="25"/>
  <c r="BS12" i="25"/>
  <c r="BQ12" i="25"/>
  <c r="BO12" i="25"/>
  <c r="BM12" i="25"/>
  <c r="BI54" i="25"/>
  <c r="BI55" i="25"/>
  <c r="BK13" i="25"/>
  <c r="BK14" i="25"/>
  <c r="BK15" i="25"/>
  <c r="BK16" i="25"/>
  <c r="BK17" i="25"/>
  <c r="BK18" i="25"/>
  <c r="BK19" i="25"/>
  <c r="BK20" i="25"/>
  <c r="BK21" i="25"/>
  <c r="BK22" i="25"/>
  <c r="BK23" i="25"/>
  <c r="BK24" i="25"/>
  <c r="BK25" i="25"/>
  <c r="BK26" i="25"/>
  <c r="BK27" i="25"/>
  <c r="BK28" i="25"/>
  <c r="BK29" i="25"/>
  <c r="BK30" i="25"/>
  <c r="BK31" i="25"/>
  <c r="BK32" i="25"/>
  <c r="BK33" i="25"/>
  <c r="BK34" i="25"/>
  <c r="BK35" i="25"/>
  <c r="BK36" i="25"/>
  <c r="BK37" i="25"/>
  <c r="BK38" i="25"/>
  <c r="BK39" i="25"/>
  <c r="BK40" i="25"/>
  <c r="BK41" i="25"/>
  <c r="BK42" i="25"/>
  <c r="BK43" i="25"/>
  <c r="BK44" i="25"/>
  <c r="BK45" i="25"/>
  <c r="BK46" i="25"/>
  <c r="BK47" i="25"/>
  <c r="BK48" i="25"/>
  <c r="BK49" i="25"/>
  <c r="BK50" i="25"/>
  <c r="BK51" i="25"/>
  <c r="BK52" i="25"/>
  <c r="BK54" i="25"/>
  <c r="BK55" i="25"/>
  <c r="BK12" i="25"/>
  <c r="BI32" i="25"/>
  <c r="BI33" i="25"/>
  <c r="BI34" i="25"/>
  <c r="BI35" i="25"/>
  <c r="BI36" i="25"/>
  <c r="BI37" i="25"/>
  <c r="BI38" i="25"/>
  <c r="BI39" i="25"/>
  <c r="BI40" i="25"/>
  <c r="BI41" i="25"/>
  <c r="BI42" i="25"/>
  <c r="BI43" i="25"/>
  <c r="BI44" i="25"/>
  <c r="BI45" i="25"/>
  <c r="BI46" i="25"/>
  <c r="BI47" i="25"/>
  <c r="BI48" i="25"/>
  <c r="BI49" i="25"/>
  <c r="BI50" i="25"/>
  <c r="BI51" i="25"/>
  <c r="BI52" i="25"/>
  <c r="BG13" i="25"/>
  <c r="BG14" i="25"/>
  <c r="BG15" i="25"/>
  <c r="BG16" i="25"/>
  <c r="BG17" i="25"/>
  <c r="BG18" i="25"/>
  <c r="BG19" i="25"/>
  <c r="BG20" i="25"/>
  <c r="BG21" i="25"/>
  <c r="BG22" i="25"/>
  <c r="BG23" i="25"/>
  <c r="BG24" i="25"/>
  <c r="BG25" i="25"/>
  <c r="BG26" i="25"/>
  <c r="BG27" i="25"/>
  <c r="BG28" i="25"/>
  <c r="BG29" i="25"/>
  <c r="BG30" i="25"/>
  <c r="BG31" i="25"/>
  <c r="BG32" i="25"/>
  <c r="BG33" i="25"/>
  <c r="BG34" i="25"/>
  <c r="BG35" i="25"/>
  <c r="BG36" i="25"/>
  <c r="BG37" i="25"/>
  <c r="BG38" i="25"/>
  <c r="BG39" i="25"/>
  <c r="BG40" i="25"/>
  <c r="BG41" i="25"/>
  <c r="BG42" i="25"/>
  <c r="BG43" i="25"/>
  <c r="BG44" i="25"/>
  <c r="BG45" i="25"/>
  <c r="BG46" i="25"/>
  <c r="BG47" i="25"/>
  <c r="BG48" i="25"/>
  <c r="BG49" i="25"/>
  <c r="BG50" i="25"/>
  <c r="BG51" i="25"/>
  <c r="BG52" i="25"/>
  <c r="BG54" i="25"/>
  <c r="BG55" i="25"/>
  <c r="BG12" i="25"/>
  <c r="K2" i="25"/>
  <c r="BG8" i="25"/>
  <c r="AL13" i="25"/>
  <c r="AM13" i="25"/>
  <c r="AN13" i="25"/>
  <c r="AO13" i="25"/>
  <c r="AP13" i="25"/>
  <c r="AQ13" i="25"/>
  <c r="AR13" i="25"/>
  <c r="AS13" i="25"/>
  <c r="AT13" i="25"/>
  <c r="AU13" i="25"/>
  <c r="AV13" i="25"/>
  <c r="AW13" i="25"/>
  <c r="AX13" i="25"/>
  <c r="AY13" i="25"/>
  <c r="AZ13" i="25"/>
  <c r="BA13" i="25"/>
  <c r="BB13" i="25"/>
  <c r="BC13" i="25"/>
  <c r="BD13" i="25"/>
  <c r="AL14" i="25"/>
  <c r="AM14" i="25"/>
  <c r="AN14" i="25"/>
  <c r="AO14" i="25"/>
  <c r="AP14" i="25"/>
  <c r="AQ14" i="25"/>
  <c r="AR14" i="25"/>
  <c r="AS14" i="25"/>
  <c r="AT14" i="25"/>
  <c r="AU14" i="25"/>
  <c r="AV14" i="25"/>
  <c r="AW14" i="25"/>
  <c r="AX14" i="25"/>
  <c r="AY14" i="25"/>
  <c r="AZ14" i="25"/>
  <c r="BA14" i="25"/>
  <c r="BB14" i="25"/>
  <c r="BC14" i="25"/>
  <c r="BD14" i="25"/>
  <c r="AL15" i="25"/>
  <c r="AM15" i="25"/>
  <c r="AN15" i="25"/>
  <c r="AO15" i="25"/>
  <c r="AP15" i="25"/>
  <c r="AQ15" i="25"/>
  <c r="AR15" i="25"/>
  <c r="AS15" i="25"/>
  <c r="AT15" i="25"/>
  <c r="AU15" i="25"/>
  <c r="AV15" i="25"/>
  <c r="AW15" i="25"/>
  <c r="AX15" i="25"/>
  <c r="AY15" i="25"/>
  <c r="AZ15" i="25"/>
  <c r="BA15" i="25"/>
  <c r="BB15" i="25"/>
  <c r="BC15" i="25"/>
  <c r="BD15" i="25"/>
  <c r="AL16" i="25"/>
  <c r="AM16" i="25"/>
  <c r="AN16" i="25"/>
  <c r="AO16" i="25"/>
  <c r="AP16" i="25"/>
  <c r="AQ16" i="25"/>
  <c r="AR16" i="25"/>
  <c r="AS16" i="25"/>
  <c r="AT16" i="25"/>
  <c r="AU16" i="25"/>
  <c r="AV16" i="25"/>
  <c r="AW16" i="25"/>
  <c r="AX16" i="25"/>
  <c r="AY16" i="25"/>
  <c r="AZ16" i="25"/>
  <c r="BA16" i="25"/>
  <c r="BB16" i="25"/>
  <c r="BC16" i="25"/>
  <c r="BD16" i="25"/>
  <c r="AL17" i="25"/>
  <c r="AM17" i="25"/>
  <c r="AN17" i="25"/>
  <c r="AO17" i="25"/>
  <c r="AP17" i="25"/>
  <c r="AQ17" i="25"/>
  <c r="AR17" i="25"/>
  <c r="AS17" i="25"/>
  <c r="AT17" i="25"/>
  <c r="AU17" i="25"/>
  <c r="AV17" i="25"/>
  <c r="AW17" i="25"/>
  <c r="AX17" i="25"/>
  <c r="AY17" i="25"/>
  <c r="AZ17" i="25"/>
  <c r="BA17" i="25"/>
  <c r="BB17" i="25"/>
  <c r="BC17" i="25"/>
  <c r="BD17" i="25"/>
  <c r="AL18" i="25"/>
  <c r="AM18" i="25"/>
  <c r="AN18" i="25"/>
  <c r="AO18" i="25"/>
  <c r="AP18" i="25"/>
  <c r="AQ18" i="25"/>
  <c r="AR18" i="25"/>
  <c r="AS18" i="25"/>
  <c r="AT18" i="25"/>
  <c r="AU18" i="25"/>
  <c r="AV18" i="25"/>
  <c r="AW18" i="25"/>
  <c r="AX18" i="25"/>
  <c r="AY18" i="25"/>
  <c r="AZ18" i="25"/>
  <c r="BA18" i="25"/>
  <c r="BB18" i="25"/>
  <c r="BC18" i="25"/>
  <c r="BD18" i="25"/>
  <c r="AL19" i="25"/>
  <c r="AM19" i="25"/>
  <c r="AN19" i="25"/>
  <c r="AO19" i="25"/>
  <c r="AP19" i="25"/>
  <c r="AQ19" i="25"/>
  <c r="AR19" i="25"/>
  <c r="AS19" i="25"/>
  <c r="AT19" i="25"/>
  <c r="AU19" i="25"/>
  <c r="AV19" i="25"/>
  <c r="AW19" i="25"/>
  <c r="AX19" i="25"/>
  <c r="AY19" i="25"/>
  <c r="AZ19" i="25"/>
  <c r="BA19" i="25"/>
  <c r="BB19" i="25"/>
  <c r="BC19" i="25"/>
  <c r="BD19" i="25"/>
  <c r="AL20" i="25"/>
  <c r="AM20" i="25"/>
  <c r="AN20" i="25"/>
  <c r="AO20" i="25"/>
  <c r="AP20" i="25"/>
  <c r="AQ20" i="25"/>
  <c r="AR20" i="25"/>
  <c r="AS20" i="25"/>
  <c r="AT20" i="25"/>
  <c r="AU20" i="25"/>
  <c r="AV20" i="25"/>
  <c r="AW20" i="25"/>
  <c r="AX20" i="25"/>
  <c r="AY20" i="25"/>
  <c r="AZ20" i="25"/>
  <c r="BA20" i="25"/>
  <c r="BB20" i="25"/>
  <c r="BC20" i="25"/>
  <c r="BD20" i="25"/>
  <c r="AL21" i="25"/>
  <c r="AM21" i="25"/>
  <c r="AN21" i="25"/>
  <c r="AO21" i="25"/>
  <c r="AP21" i="25"/>
  <c r="AQ21" i="25"/>
  <c r="AR21" i="25"/>
  <c r="AS21" i="25"/>
  <c r="AT21" i="25"/>
  <c r="AU21" i="25"/>
  <c r="AV21" i="25"/>
  <c r="AW21" i="25"/>
  <c r="AX21" i="25"/>
  <c r="AY21" i="25"/>
  <c r="AZ21" i="25"/>
  <c r="BA21" i="25"/>
  <c r="BB21" i="25"/>
  <c r="BC21" i="25"/>
  <c r="BD21" i="25"/>
  <c r="AL22" i="25"/>
  <c r="AM22" i="25"/>
  <c r="AN22" i="25"/>
  <c r="AO22" i="25"/>
  <c r="AP22" i="25"/>
  <c r="AQ22" i="25"/>
  <c r="AR22" i="25"/>
  <c r="AS22" i="25"/>
  <c r="AT22" i="25"/>
  <c r="AU22" i="25"/>
  <c r="AV22" i="25"/>
  <c r="AW22" i="25"/>
  <c r="AX22" i="25"/>
  <c r="AY22" i="25"/>
  <c r="AZ22" i="25"/>
  <c r="BA22" i="25"/>
  <c r="BB22" i="25"/>
  <c r="BC22" i="25"/>
  <c r="BD22" i="25"/>
  <c r="AL23" i="25"/>
  <c r="AM23" i="25"/>
  <c r="AN23" i="25"/>
  <c r="AO23" i="25"/>
  <c r="AP23" i="25"/>
  <c r="AQ23" i="25"/>
  <c r="AR23" i="25"/>
  <c r="AS23" i="25"/>
  <c r="AT23" i="25"/>
  <c r="AU23" i="25"/>
  <c r="AV23" i="25"/>
  <c r="AW23" i="25"/>
  <c r="AX23" i="25"/>
  <c r="AY23" i="25"/>
  <c r="AZ23" i="25"/>
  <c r="BA23" i="25"/>
  <c r="BB23" i="25"/>
  <c r="BC23" i="25"/>
  <c r="BD23" i="25"/>
  <c r="AL24" i="25"/>
  <c r="AM24" i="25"/>
  <c r="AN24" i="25"/>
  <c r="AO24" i="25"/>
  <c r="AP24" i="25"/>
  <c r="AQ24" i="25"/>
  <c r="AR24" i="25"/>
  <c r="AS24" i="25"/>
  <c r="AT24" i="25"/>
  <c r="AU24" i="25"/>
  <c r="AV24" i="25"/>
  <c r="AW24" i="25"/>
  <c r="AX24" i="25"/>
  <c r="AY24" i="25"/>
  <c r="AZ24" i="25"/>
  <c r="BA24" i="25"/>
  <c r="BB24" i="25"/>
  <c r="BC24" i="25"/>
  <c r="BD24" i="25"/>
  <c r="AL25" i="25"/>
  <c r="AM25" i="25"/>
  <c r="AN25" i="25"/>
  <c r="AO25" i="25"/>
  <c r="AP25" i="25"/>
  <c r="AQ25" i="25"/>
  <c r="AR25" i="25"/>
  <c r="AS25" i="25"/>
  <c r="AT25" i="25"/>
  <c r="AU25" i="25"/>
  <c r="AV25" i="25"/>
  <c r="AW25" i="25"/>
  <c r="AX25" i="25"/>
  <c r="AY25" i="25"/>
  <c r="AZ25" i="25"/>
  <c r="BA25" i="25"/>
  <c r="BB25" i="25"/>
  <c r="BC25" i="25"/>
  <c r="BD25" i="25"/>
  <c r="AL26" i="25"/>
  <c r="AM26" i="25"/>
  <c r="AN26" i="25"/>
  <c r="AO26" i="25"/>
  <c r="AP26" i="25"/>
  <c r="AQ26" i="25"/>
  <c r="AR26" i="25"/>
  <c r="AS26" i="25"/>
  <c r="AT26" i="25"/>
  <c r="AU26" i="25"/>
  <c r="AV26" i="25"/>
  <c r="AW26" i="25"/>
  <c r="AX26" i="25"/>
  <c r="AY26" i="25"/>
  <c r="AZ26" i="25"/>
  <c r="BA26" i="25"/>
  <c r="BB26" i="25"/>
  <c r="BC26" i="25"/>
  <c r="BD26" i="25"/>
  <c r="AL27" i="25"/>
  <c r="AM27" i="25"/>
  <c r="AN27" i="25"/>
  <c r="AO27" i="25"/>
  <c r="AP27" i="25"/>
  <c r="AQ27" i="25"/>
  <c r="AR27" i="25"/>
  <c r="AS27" i="25"/>
  <c r="AT27" i="25"/>
  <c r="AU27" i="25"/>
  <c r="AV27" i="25"/>
  <c r="AW27" i="25"/>
  <c r="AX27" i="25"/>
  <c r="AY27" i="25"/>
  <c r="AZ27" i="25"/>
  <c r="BA27" i="25"/>
  <c r="BB27" i="25"/>
  <c r="BC27" i="25"/>
  <c r="BD27" i="25"/>
  <c r="AL28" i="25"/>
  <c r="AM28" i="25"/>
  <c r="AN28" i="25"/>
  <c r="AO28" i="25"/>
  <c r="AP28" i="25"/>
  <c r="AQ28" i="25"/>
  <c r="AR28" i="25"/>
  <c r="AS28" i="25"/>
  <c r="AT28" i="25"/>
  <c r="AU28" i="25"/>
  <c r="AV28" i="25"/>
  <c r="AW28" i="25"/>
  <c r="AX28" i="25"/>
  <c r="AY28" i="25"/>
  <c r="AZ28" i="25"/>
  <c r="BA28" i="25"/>
  <c r="BB28" i="25"/>
  <c r="BC28" i="25"/>
  <c r="BD28" i="25"/>
  <c r="AL29" i="25"/>
  <c r="AM29" i="25"/>
  <c r="AN29" i="25"/>
  <c r="AO29" i="25"/>
  <c r="AP29" i="25"/>
  <c r="AQ29" i="25"/>
  <c r="AR29" i="25"/>
  <c r="AS29" i="25"/>
  <c r="AT29" i="25"/>
  <c r="AU29" i="25"/>
  <c r="AV29" i="25"/>
  <c r="AW29" i="25"/>
  <c r="AX29" i="25"/>
  <c r="AY29" i="25"/>
  <c r="AZ29" i="25"/>
  <c r="BA29" i="25"/>
  <c r="BB29" i="25"/>
  <c r="BC29" i="25"/>
  <c r="BD29" i="25"/>
  <c r="AL30" i="25"/>
  <c r="AM30" i="25"/>
  <c r="AN30" i="25"/>
  <c r="AO30" i="25"/>
  <c r="AP30" i="25"/>
  <c r="AQ30" i="25"/>
  <c r="AR30" i="25"/>
  <c r="AS30" i="25"/>
  <c r="AT30" i="25"/>
  <c r="AU30" i="25"/>
  <c r="AV30" i="25"/>
  <c r="AW30" i="25"/>
  <c r="AX30" i="25"/>
  <c r="AY30" i="25"/>
  <c r="AZ30" i="25"/>
  <c r="BA30" i="25"/>
  <c r="BB30" i="25"/>
  <c r="BC30" i="25"/>
  <c r="BD30" i="25"/>
  <c r="AL31" i="25"/>
  <c r="AM31" i="25"/>
  <c r="AN31" i="25"/>
  <c r="AO31" i="25"/>
  <c r="AP31" i="25"/>
  <c r="AQ31" i="25"/>
  <c r="AR31" i="25"/>
  <c r="AS31" i="25"/>
  <c r="AT31" i="25"/>
  <c r="AU31" i="25"/>
  <c r="AV31" i="25"/>
  <c r="AW31" i="25"/>
  <c r="AX31" i="25"/>
  <c r="AY31" i="25"/>
  <c r="AZ31" i="25"/>
  <c r="BA31" i="25"/>
  <c r="BB31" i="25"/>
  <c r="BC31" i="25"/>
  <c r="BD31" i="25"/>
  <c r="AL32" i="25"/>
  <c r="AM32" i="25"/>
  <c r="AN32" i="25"/>
  <c r="AO32" i="25"/>
  <c r="AP32" i="25"/>
  <c r="AQ32" i="25"/>
  <c r="AR32" i="25"/>
  <c r="AS32" i="25"/>
  <c r="AT32" i="25"/>
  <c r="AU32" i="25"/>
  <c r="AV32" i="25"/>
  <c r="AW32" i="25"/>
  <c r="AX32" i="25"/>
  <c r="AY32" i="25"/>
  <c r="AZ32" i="25"/>
  <c r="BA32" i="25"/>
  <c r="BB32" i="25"/>
  <c r="BC32" i="25"/>
  <c r="BD32" i="25"/>
  <c r="AL33" i="25"/>
  <c r="AM33" i="25"/>
  <c r="AN33" i="25"/>
  <c r="AO33" i="25"/>
  <c r="AP33" i="25"/>
  <c r="AQ33" i="25"/>
  <c r="AR33" i="25"/>
  <c r="AS33" i="25"/>
  <c r="AT33" i="25"/>
  <c r="AU33" i="25"/>
  <c r="AV33" i="25"/>
  <c r="AW33" i="25"/>
  <c r="AX33" i="25"/>
  <c r="AY33" i="25"/>
  <c r="AZ33" i="25"/>
  <c r="BA33" i="25"/>
  <c r="BB33" i="25"/>
  <c r="BC33" i="25"/>
  <c r="BD33" i="25"/>
  <c r="AL34" i="25"/>
  <c r="AM34" i="25"/>
  <c r="AN34" i="25"/>
  <c r="AO34" i="25"/>
  <c r="AP34" i="25"/>
  <c r="AQ34" i="25"/>
  <c r="AR34" i="25"/>
  <c r="AS34" i="25"/>
  <c r="AT34" i="25"/>
  <c r="AU34" i="25"/>
  <c r="AV34" i="25"/>
  <c r="AW34" i="25"/>
  <c r="AX34" i="25"/>
  <c r="AY34" i="25"/>
  <c r="AZ34" i="25"/>
  <c r="BA34" i="25"/>
  <c r="BB34" i="25"/>
  <c r="BC34" i="25"/>
  <c r="BD34" i="25"/>
  <c r="AL35" i="25"/>
  <c r="AM35" i="25"/>
  <c r="AN35" i="25"/>
  <c r="AO35" i="25"/>
  <c r="AP35" i="25"/>
  <c r="AQ35" i="25"/>
  <c r="AR35" i="25"/>
  <c r="AS35" i="25"/>
  <c r="AT35" i="25"/>
  <c r="AU35" i="25"/>
  <c r="AV35" i="25"/>
  <c r="AW35" i="25"/>
  <c r="AX35" i="25"/>
  <c r="AY35" i="25"/>
  <c r="AZ35" i="25"/>
  <c r="BA35" i="25"/>
  <c r="BB35" i="25"/>
  <c r="BC35" i="25"/>
  <c r="BD35" i="25"/>
  <c r="AL36" i="25"/>
  <c r="AM36" i="25"/>
  <c r="AN36" i="25"/>
  <c r="AO36" i="25"/>
  <c r="AP36" i="25"/>
  <c r="AQ36" i="25"/>
  <c r="AR36" i="25"/>
  <c r="AS36" i="25"/>
  <c r="AT36" i="25"/>
  <c r="AU36" i="25"/>
  <c r="AV36" i="25"/>
  <c r="AW36" i="25"/>
  <c r="AX36" i="25"/>
  <c r="AY36" i="25"/>
  <c r="AZ36" i="25"/>
  <c r="BA36" i="25"/>
  <c r="BB36" i="25"/>
  <c r="BC36" i="25"/>
  <c r="BD36" i="25"/>
  <c r="AL37" i="25"/>
  <c r="AM37" i="25"/>
  <c r="AN37" i="25"/>
  <c r="AO37" i="25"/>
  <c r="AP37" i="25"/>
  <c r="AQ37" i="25"/>
  <c r="AR37" i="25"/>
  <c r="AS37" i="25"/>
  <c r="AT37" i="25"/>
  <c r="AU37" i="25"/>
  <c r="AV37" i="25"/>
  <c r="AW37" i="25"/>
  <c r="AX37" i="25"/>
  <c r="AY37" i="25"/>
  <c r="AZ37" i="25"/>
  <c r="BA37" i="25"/>
  <c r="BB37" i="25"/>
  <c r="BC37" i="25"/>
  <c r="BD37" i="25"/>
  <c r="AL38" i="25"/>
  <c r="AM38" i="25"/>
  <c r="AN38" i="25"/>
  <c r="AO38" i="25"/>
  <c r="AP38" i="25"/>
  <c r="AQ38" i="25"/>
  <c r="AR38" i="25"/>
  <c r="AS38" i="25"/>
  <c r="AT38" i="25"/>
  <c r="AU38" i="25"/>
  <c r="AV38" i="25"/>
  <c r="AW38" i="25"/>
  <c r="AX38" i="25"/>
  <c r="AY38" i="25"/>
  <c r="AZ38" i="25"/>
  <c r="BA38" i="25"/>
  <c r="BB38" i="25"/>
  <c r="BC38" i="25"/>
  <c r="BD38" i="25"/>
  <c r="AL39" i="25"/>
  <c r="AM39" i="25"/>
  <c r="AN39" i="25"/>
  <c r="AO39" i="25"/>
  <c r="AP39" i="25"/>
  <c r="AQ39" i="25"/>
  <c r="AR39" i="25"/>
  <c r="AS39" i="25"/>
  <c r="AT39" i="25"/>
  <c r="AU39" i="25"/>
  <c r="AV39" i="25"/>
  <c r="AW39" i="25"/>
  <c r="AX39" i="25"/>
  <c r="AY39" i="25"/>
  <c r="AZ39" i="25"/>
  <c r="BA39" i="25"/>
  <c r="BB39" i="25"/>
  <c r="BC39" i="25"/>
  <c r="BD39" i="25"/>
  <c r="AL40" i="25"/>
  <c r="AM40" i="25"/>
  <c r="AN40" i="25"/>
  <c r="AO40" i="25"/>
  <c r="AP40" i="25"/>
  <c r="AQ40" i="25"/>
  <c r="AR40" i="25"/>
  <c r="AS40" i="25"/>
  <c r="AT40" i="25"/>
  <c r="AU40" i="25"/>
  <c r="AV40" i="25"/>
  <c r="AW40" i="25"/>
  <c r="AX40" i="25"/>
  <c r="AY40" i="25"/>
  <c r="AZ40" i="25"/>
  <c r="BA40" i="25"/>
  <c r="BB40" i="25"/>
  <c r="BC40" i="25"/>
  <c r="BD40" i="25"/>
  <c r="AL41" i="25"/>
  <c r="AM41" i="25"/>
  <c r="AN41" i="25"/>
  <c r="AO41" i="25"/>
  <c r="AP41" i="25"/>
  <c r="AQ41" i="25"/>
  <c r="AR41" i="25"/>
  <c r="AS41" i="25"/>
  <c r="AT41" i="25"/>
  <c r="AU41" i="25"/>
  <c r="AV41" i="25"/>
  <c r="AW41" i="25"/>
  <c r="AX41" i="25"/>
  <c r="AY41" i="25"/>
  <c r="AZ41" i="25"/>
  <c r="BA41" i="25"/>
  <c r="BB41" i="25"/>
  <c r="BC41" i="25"/>
  <c r="BD41" i="25"/>
  <c r="AL42" i="25"/>
  <c r="AM42" i="25"/>
  <c r="AN42" i="25"/>
  <c r="AO42" i="25"/>
  <c r="AP42" i="25"/>
  <c r="AQ42" i="25"/>
  <c r="AR42" i="25"/>
  <c r="AS42" i="25"/>
  <c r="AT42" i="25"/>
  <c r="AU42" i="25"/>
  <c r="AV42" i="25"/>
  <c r="AW42" i="25"/>
  <c r="AX42" i="25"/>
  <c r="AY42" i="25"/>
  <c r="AZ42" i="25"/>
  <c r="BA42" i="25"/>
  <c r="BB42" i="25"/>
  <c r="BC42" i="25"/>
  <c r="BD42" i="25"/>
  <c r="AL43" i="25"/>
  <c r="AM43" i="25"/>
  <c r="AN43" i="25"/>
  <c r="AO43" i="25"/>
  <c r="AP43" i="25"/>
  <c r="AQ43" i="25"/>
  <c r="AR43" i="25"/>
  <c r="AS43" i="25"/>
  <c r="AT43" i="25"/>
  <c r="AU43" i="25"/>
  <c r="AV43" i="25"/>
  <c r="AW43" i="25"/>
  <c r="AX43" i="25"/>
  <c r="AY43" i="25"/>
  <c r="AZ43" i="25"/>
  <c r="BA43" i="25"/>
  <c r="BB43" i="25"/>
  <c r="BC43" i="25"/>
  <c r="BD43" i="25"/>
  <c r="AL44" i="25"/>
  <c r="AM44" i="25"/>
  <c r="AN44" i="25"/>
  <c r="AO44" i="25"/>
  <c r="AP44" i="25"/>
  <c r="AQ44" i="25"/>
  <c r="AR44" i="25"/>
  <c r="AS44" i="25"/>
  <c r="AT44" i="25"/>
  <c r="AU44" i="25"/>
  <c r="AV44" i="25"/>
  <c r="AW44" i="25"/>
  <c r="AX44" i="25"/>
  <c r="AY44" i="25"/>
  <c r="AZ44" i="25"/>
  <c r="BA44" i="25"/>
  <c r="BB44" i="25"/>
  <c r="BC44" i="25"/>
  <c r="BD44" i="25"/>
  <c r="AL45" i="25"/>
  <c r="AM45" i="25"/>
  <c r="AN45" i="25"/>
  <c r="AO45" i="25"/>
  <c r="AP45" i="25"/>
  <c r="AQ45" i="25"/>
  <c r="AR45" i="25"/>
  <c r="AS45" i="25"/>
  <c r="AT45" i="25"/>
  <c r="AU45" i="25"/>
  <c r="AV45" i="25"/>
  <c r="AW45" i="25"/>
  <c r="AX45" i="25"/>
  <c r="AY45" i="25"/>
  <c r="AZ45" i="25"/>
  <c r="BA45" i="25"/>
  <c r="BB45" i="25"/>
  <c r="BC45" i="25"/>
  <c r="BD45" i="25"/>
  <c r="AL46" i="25"/>
  <c r="AM46" i="25"/>
  <c r="AN46" i="25"/>
  <c r="AO46" i="25"/>
  <c r="AP46" i="25"/>
  <c r="AQ46" i="25"/>
  <c r="AR46" i="25"/>
  <c r="AS46" i="25"/>
  <c r="AT46" i="25"/>
  <c r="AU46" i="25"/>
  <c r="AV46" i="25"/>
  <c r="AW46" i="25"/>
  <c r="AX46" i="25"/>
  <c r="AY46" i="25"/>
  <c r="AZ46" i="25"/>
  <c r="BA46" i="25"/>
  <c r="BB46" i="25"/>
  <c r="BC46" i="25"/>
  <c r="BD46" i="25"/>
  <c r="AL47" i="25"/>
  <c r="AM47" i="25"/>
  <c r="AN47" i="25"/>
  <c r="AO47" i="25"/>
  <c r="AP47" i="25"/>
  <c r="AQ47" i="25"/>
  <c r="AR47" i="25"/>
  <c r="AS47" i="25"/>
  <c r="AT47" i="25"/>
  <c r="AU47" i="25"/>
  <c r="AV47" i="25"/>
  <c r="AW47" i="25"/>
  <c r="AX47" i="25"/>
  <c r="AY47" i="25"/>
  <c r="AZ47" i="25"/>
  <c r="BA47" i="25"/>
  <c r="BB47" i="25"/>
  <c r="BC47" i="25"/>
  <c r="BD47" i="25"/>
  <c r="AL48" i="25"/>
  <c r="AM48" i="25"/>
  <c r="AN48" i="25"/>
  <c r="AO48" i="25"/>
  <c r="AP48" i="25"/>
  <c r="AQ48" i="25"/>
  <c r="AR48" i="25"/>
  <c r="AS48" i="25"/>
  <c r="AT48" i="25"/>
  <c r="AU48" i="25"/>
  <c r="AV48" i="25"/>
  <c r="AW48" i="25"/>
  <c r="AX48" i="25"/>
  <c r="AY48" i="25"/>
  <c r="AZ48" i="25"/>
  <c r="BA48" i="25"/>
  <c r="BB48" i="25"/>
  <c r="BC48" i="25"/>
  <c r="BD48" i="25"/>
  <c r="AL49" i="25"/>
  <c r="AM49" i="25"/>
  <c r="AN49" i="25"/>
  <c r="AO49" i="25"/>
  <c r="AP49" i="25"/>
  <c r="AQ49" i="25"/>
  <c r="AR49" i="25"/>
  <c r="AS49" i="25"/>
  <c r="AT49" i="25"/>
  <c r="AU49" i="25"/>
  <c r="AV49" i="25"/>
  <c r="AW49" i="25"/>
  <c r="AX49" i="25"/>
  <c r="AY49" i="25"/>
  <c r="AZ49" i="25"/>
  <c r="BA49" i="25"/>
  <c r="BB49" i="25"/>
  <c r="BC49" i="25"/>
  <c r="BD49" i="25"/>
  <c r="AL50" i="25"/>
  <c r="AM50" i="25"/>
  <c r="AN50" i="25"/>
  <c r="AO50" i="25"/>
  <c r="AP50" i="25"/>
  <c r="AQ50" i="25"/>
  <c r="AR50" i="25"/>
  <c r="AS50" i="25"/>
  <c r="AT50" i="25"/>
  <c r="AU50" i="25"/>
  <c r="AV50" i="25"/>
  <c r="AW50" i="25"/>
  <c r="AX50" i="25"/>
  <c r="AY50" i="25"/>
  <c r="AZ50" i="25"/>
  <c r="BA50" i="25"/>
  <c r="BB50" i="25"/>
  <c r="BC50" i="25"/>
  <c r="BD50" i="25"/>
  <c r="AL51" i="25"/>
  <c r="AM51" i="25"/>
  <c r="AN51" i="25"/>
  <c r="AO51" i="25"/>
  <c r="AP51" i="25"/>
  <c r="AQ51" i="25"/>
  <c r="AR51" i="25"/>
  <c r="AS51" i="25"/>
  <c r="AT51" i="25"/>
  <c r="AU51" i="25"/>
  <c r="AV51" i="25"/>
  <c r="AW51" i="25"/>
  <c r="AX51" i="25"/>
  <c r="AY51" i="25"/>
  <c r="AZ51" i="25"/>
  <c r="BA51" i="25"/>
  <c r="BB51" i="25"/>
  <c r="BC51" i="25"/>
  <c r="BD51" i="25"/>
  <c r="AL52" i="25"/>
  <c r="AM52" i="25"/>
  <c r="AN52" i="25"/>
  <c r="AO52" i="25"/>
  <c r="AP52" i="25"/>
  <c r="AQ52" i="25"/>
  <c r="AR52" i="25"/>
  <c r="AS52" i="25"/>
  <c r="AT52" i="25"/>
  <c r="AU52" i="25"/>
  <c r="AV52" i="25"/>
  <c r="AW52" i="25"/>
  <c r="AX52" i="25"/>
  <c r="AY52" i="25"/>
  <c r="AZ52" i="25"/>
  <c r="BA52" i="25"/>
  <c r="BB52" i="25"/>
  <c r="BC52" i="25"/>
  <c r="BD52" i="25"/>
  <c r="AL54" i="25"/>
  <c r="AM54" i="25"/>
  <c r="AN54" i="25"/>
  <c r="AO54" i="25"/>
  <c r="AP54" i="25"/>
  <c r="AQ54" i="25"/>
  <c r="AR54" i="25"/>
  <c r="AS54" i="25"/>
  <c r="AT54" i="25"/>
  <c r="AU54" i="25"/>
  <c r="AV54" i="25"/>
  <c r="AW54" i="25"/>
  <c r="AX54" i="25"/>
  <c r="AY54" i="25"/>
  <c r="AZ54" i="25"/>
  <c r="BA54" i="25"/>
  <c r="BB54" i="25"/>
  <c r="BC54" i="25"/>
  <c r="BD54" i="25"/>
  <c r="AL55" i="25"/>
  <c r="AM55" i="25"/>
  <c r="AN55" i="25"/>
  <c r="AO55" i="25"/>
  <c r="AP55" i="25"/>
  <c r="AQ55" i="25"/>
  <c r="AR55" i="25"/>
  <c r="AS55" i="25"/>
  <c r="AT55" i="25"/>
  <c r="AU55" i="25"/>
  <c r="AV55" i="25"/>
  <c r="AW55" i="25"/>
  <c r="AX55" i="25"/>
  <c r="AY55" i="25"/>
  <c r="AZ55" i="25"/>
  <c r="BA55" i="25"/>
  <c r="BB55" i="25"/>
  <c r="BC55" i="25"/>
  <c r="BD55" i="25"/>
  <c r="AM12" i="25"/>
  <c r="AN12" i="25"/>
  <c r="AO12" i="25"/>
  <c r="AP12" i="25"/>
  <c r="AQ12" i="25"/>
  <c r="AR12" i="25"/>
  <c r="AS12" i="25"/>
  <c r="AT12" i="25"/>
  <c r="AU12" i="25"/>
  <c r="AV12" i="25"/>
  <c r="AW12" i="25"/>
  <c r="AX12" i="25"/>
  <c r="AY12" i="25"/>
  <c r="AZ12" i="25"/>
  <c r="BA12" i="25"/>
  <c r="BB12" i="25"/>
  <c r="BC12" i="25"/>
  <c r="BD12" i="25"/>
  <c r="AL12" i="25"/>
  <c r="AK13" i="25"/>
  <c r="AK14" i="25"/>
  <c r="AK15" i="25"/>
  <c r="AK16" i="25"/>
  <c r="AK17" i="25"/>
  <c r="AK18" i="25"/>
  <c r="AK19" i="25"/>
  <c r="AK20" i="25"/>
  <c r="AK21" i="25"/>
  <c r="AK22" i="25"/>
  <c r="AK23" i="25"/>
  <c r="AK24" i="25"/>
  <c r="AK25" i="25"/>
  <c r="AK26" i="25"/>
  <c r="AK27" i="25"/>
  <c r="AK28" i="25"/>
  <c r="AK29" i="25"/>
  <c r="AK30" i="25"/>
  <c r="AK31" i="25"/>
  <c r="AK32" i="25"/>
  <c r="AK33" i="25"/>
  <c r="AK34" i="25"/>
  <c r="AK35" i="25"/>
  <c r="AK36" i="25"/>
  <c r="AK37" i="25"/>
  <c r="AK38" i="25"/>
  <c r="AK39" i="25"/>
  <c r="AK40" i="25"/>
  <c r="AK41" i="25"/>
  <c r="AK42" i="25"/>
  <c r="AK43" i="25"/>
  <c r="AK44" i="25"/>
  <c r="AK45" i="25"/>
  <c r="AK46" i="25"/>
  <c r="AK47" i="25"/>
  <c r="AK48" i="25"/>
  <c r="AK49" i="25"/>
  <c r="AK50" i="25"/>
  <c r="AK51" i="25"/>
  <c r="AK52" i="25"/>
  <c r="AK54" i="25"/>
  <c r="AK55" i="25"/>
  <c r="AK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28" i="25"/>
  <c r="AH29" i="25"/>
  <c r="AH30" i="25"/>
  <c r="AH31" i="25"/>
  <c r="AH32" i="25"/>
  <c r="AH33" i="25"/>
  <c r="AH34" i="25"/>
  <c r="AH35" i="25"/>
  <c r="AH36" i="25"/>
  <c r="AH37" i="25"/>
  <c r="AH38" i="25"/>
  <c r="AH39" i="25"/>
  <c r="AH40" i="25"/>
  <c r="AH41" i="25"/>
  <c r="AH42" i="25"/>
  <c r="AH43" i="25"/>
  <c r="AH44" i="25"/>
  <c r="AH45" i="25"/>
  <c r="AH46" i="25"/>
  <c r="AH47" i="25"/>
  <c r="AH48" i="25"/>
  <c r="AH49" i="25"/>
  <c r="AH50" i="25"/>
  <c r="AH51" i="25"/>
  <c r="AH52" i="25"/>
  <c r="AH54" i="25"/>
  <c r="AH55" i="25"/>
  <c r="AH12" i="25"/>
  <c r="AC13" i="25"/>
  <c r="AC14" i="25"/>
  <c r="AC15" i="25"/>
  <c r="AC16" i="25"/>
  <c r="AC17" i="25"/>
  <c r="AC18" i="25"/>
  <c r="AC19" i="25"/>
  <c r="AC20" i="25"/>
  <c r="AC21" i="25"/>
  <c r="AC22" i="25"/>
  <c r="AC23" i="25"/>
  <c r="AC24" i="25"/>
  <c r="AC25" i="25"/>
  <c r="AC26" i="25"/>
  <c r="AC27" i="25"/>
  <c r="AC28" i="25"/>
  <c r="AC29" i="25"/>
  <c r="AC30" i="25"/>
  <c r="AC31" i="25"/>
  <c r="AC54" i="25"/>
  <c r="AC55" i="25"/>
  <c r="AC32" i="25"/>
  <c r="AC33" i="25"/>
  <c r="AC34" i="25"/>
  <c r="AC35" i="25"/>
  <c r="AC36" i="25"/>
  <c r="AC37" i="25"/>
  <c r="AC38" i="25"/>
  <c r="AC39" i="25"/>
  <c r="AC40" i="25"/>
  <c r="AC41" i="25"/>
  <c r="AC42" i="25"/>
  <c r="AC43" i="25"/>
  <c r="AC44" i="25"/>
  <c r="AC45" i="25"/>
  <c r="AC46" i="25"/>
  <c r="AC47" i="25"/>
  <c r="AC48" i="25"/>
  <c r="AC49" i="25"/>
  <c r="AC50" i="25"/>
  <c r="AC51" i="25"/>
  <c r="AC52" i="25"/>
  <c r="AC12" i="25"/>
  <c r="BB8" i="25"/>
  <c r="BC8" i="25"/>
  <c r="BD8" i="25"/>
  <c r="BA8" i="25"/>
  <c r="BM31" i="25"/>
  <c r="AE31" i="25"/>
  <c r="BM30" i="25"/>
  <c r="AE30" i="25"/>
  <c r="BM29" i="25"/>
  <c r="AE29" i="25"/>
  <c r="BM28" i="25"/>
  <c r="AE28" i="25"/>
  <c r="BM27" i="25"/>
  <c r="AE27" i="25"/>
  <c r="BM26" i="25"/>
  <c r="AE26" i="25"/>
  <c r="BM25" i="25"/>
  <c r="AE25" i="25"/>
  <c r="BM24" i="25"/>
  <c r="AE24" i="25"/>
  <c r="BM23" i="25"/>
  <c r="AE23" i="25"/>
  <c r="BM22" i="25"/>
  <c r="AE22" i="25"/>
  <c r="BM21" i="25"/>
  <c r="AE21" i="25"/>
  <c r="BM20" i="25"/>
  <c r="AE20" i="25"/>
  <c r="BM19" i="25"/>
  <c r="AE19" i="25"/>
  <c r="BM18" i="25"/>
  <c r="AE18" i="25"/>
  <c r="BM17" i="25"/>
  <c r="AE17" i="25"/>
  <c r="BM16" i="25"/>
  <c r="AE16" i="25"/>
  <c r="BM15" i="25"/>
  <c r="AE15" i="25"/>
  <c r="BM14" i="25"/>
  <c r="AE14" i="25"/>
  <c r="BM13" i="25"/>
  <c r="AE13" i="25"/>
  <c r="AE12" i="25"/>
  <c r="A13" i="23"/>
  <c r="G8" i="23"/>
  <c r="K12" i="23" s="1"/>
  <c r="BE19" i="28" l="1"/>
  <c r="BE9" i="28" s="1"/>
  <c r="R4" i="30"/>
  <c r="T8" i="29"/>
  <c r="Z7" i="28"/>
  <c r="AB7" i="28"/>
  <c r="U21" i="27"/>
  <c r="BK8" i="25"/>
  <c r="K700" i="23"/>
  <c r="K1028" i="23"/>
  <c r="K801" i="23"/>
  <c r="K733" i="23"/>
  <c r="K909" i="23"/>
  <c r="K328" i="23"/>
  <c r="K514" i="23"/>
  <c r="K687" i="23"/>
  <c r="K809" i="23"/>
  <c r="K345" i="23"/>
  <c r="K367" i="23"/>
  <c r="K433" i="23"/>
  <c r="K553" i="23"/>
  <c r="K636" i="23"/>
  <c r="K584" i="23"/>
  <c r="K644" i="23"/>
  <c r="K753" i="23"/>
  <c r="K867" i="23"/>
  <c r="K919" i="23"/>
  <c r="K386" i="23"/>
  <c r="K358" i="23"/>
  <c r="K482" i="23"/>
  <c r="K485" i="23"/>
  <c r="K582" i="23"/>
  <c r="K680" i="23"/>
  <c r="K767" i="23"/>
  <c r="K889" i="23"/>
  <c r="K821" i="23"/>
  <c r="K852" i="23"/>
  <c r="K465" i="23"/>
  <c r="K657" i="23"/>
  <c r="K854" i="23"/>
  <c r="K324" i="23"/>
  <c r="K382" i="23"/>
  <c r="K503" i="23"/>
  <c r="K517" i="23"/>
  <c r="K623" i="23"/>
  <c r="K705" i="23"/>
  <c r="K685" i="23"/>
  <c r="K834" i="23"/>
  <c r="K774" i="23"/>
  <c r="K916" i="23"/>
  <c r="K519" i="23"/>
  <c r="K491" i="23"/>
  <c r="K790" i="23"/>
  <c r="K371" i="23"/>
  <c r="K446" i="23"/>
  <c r="K534" i="23"/>
  <c r="K412" i="23"/>
  <c r="K567" i="23"/>
  <c r="K649" i="23"/>
  <c r="K847" i="23"/>
  <c r="K778" i="23"/>
  <c r="K669" i="23"/>
  <c r="K915" i="23"/>
  <c r="K484" i="23"/>
  <c r="K704" i="23"/>
  <c r="K726" i="23"/>
  <c r="K373" i="23"/>
  <c r="K651" i="23"/>
  <c r="K744" i="23"/>
  <c r="K444" i="23"/>
  <c r="K864" i="23"/>
  <c r="K561" i="23"/>
  <c r="K520" i="23"/>
  <c r="K816" i="23"/>
  <c r="K411" i="23"/>
  <c r="K761" i="23"/>
  <c r="K394" i="23"/>
  <c r="K688" i="23"/>
  <c r="K440" i="23"/>
  <c r="K546" i="23"/>
  <c r="K921" i="23"/>
  <c r="K376" i="23"/>
  <c r="K450" i="23"/>
  <c r="K419" i="23"/>
  <c r="K539" i="23"/>
  <c r="K648" i="23"/>
  <c r="K735" i="23"/>
  <c r="K857" i="23"/>
  <c r="K789" i="23"/>
  <c r="K901" i="23"/>
  <c r="K392" i="23"/>
  <c r="K452" i="23"/>
  <c r="K664" i="23"/>
  <c r="K810" i="23"/>
  <c r="K362" i="23"/>
  <c r="K384" i="23"/>
  <c r="K458" i="23"/>
  <c r="K421" i="23"/>
  <c r="K558" i="23"/>
  <c r="K656" i="23"/>
  <c r="K743" i="23"/>
  <c r="K865" i="23"/>
  <c r="K797" i="23"/>
  <c r="K653" i="23"/>
  <c r="K414" i="23"/>
  <c r="K524" i="23"/>
  <c r="K592" i="23"/>
  <c r="K746" i="23"/>
  <c r="K314" i="23"/>
  <c r="K336" i="23"/>
  <c r="K410" i="23"/>
  <c r="K522" i="23"/>
  <c r="K605" i="23"/>
  <c r="K695" i="23"/>
  <c r="K708" i="23"/>
  <c r="K817" i="23"/>
  <c r="K749" i="23"/>
  <c r="K844" i="23"/>
  <c r="K355" i="23"/>
  <c r="K430" i="23"/>
  <c r="K518" i="23"/>
  <c r="K540" i="23"/>
  <c r="K547" i="23"/>
  <c r="K640" i="23"/>
  <c r="K831" i="23"/>
  <c r="K762" i="23"/>
  <c r="K885" i="23"/>
  <c r="K860" i="23"/>
  <c r="K542" i="23"/>
  <c r="K643" i="23"/>
  <c r="K876" i="23"/>
  <c r="K388" i="23"/>
  <c r="K463" i="23"/>
  <c r="K451" i="23"/>
  <c r="K571" i="23"/>
  <c r="K507" i="23"/>
  <c r="K658" i="23"/>
  <c r="K768" i="23"/>
  <c r="K898" i="23"/>
  <c r="K838" i="23"/>
  <c r="K377" i="23"/>
  <c r="K468" i="23"/>
  <c r="K707" i="23"/>
  <c r="K828" i="23"/>
  <c r="K332" i="23"/>
  <c r="K407" i="23"/>
  <c r="K511" i="23"/>
  <c r="K525" i="23"/>
  <c r="K631" i="23"/>
  <c r="K713" i="23"/>
  <c r="K718" i="23"/>
  <c r="K842" i="23"/>
  <c r="K782" i="23"/>
  <c r="K313" i="23"/>
  <c r="K521" i="23"/>
  <c r="K674" i="23"/>
  <c r="K884" i="23"/>
  <c r="K403" i="23"/>
  <c r="K780" i="23"/>
  <c r="K441" i="23"/>
  <c r="K639" i="23"/>
  <c r="K897" i="23"/>
  <c r="K434" i="23"/>
  <c r="K773" i="23"/>
  <c r="K374" i="23"/>
  <c r="K469" i="23"/>
  <c r="K508" i="23"/>
  <c r="K614" i="23"/>
  <c r="K712" i="23"/>
  <c r="K799" i="23"/>
  <c r="K730" i="23"/>
  <c r="K853" i="23"/>
  <c r="K812" i="23"/>
  <c r="K478" i="23"/>
  <c r="K493" i="23"/>
  <c r="K681" i="23"/>
  <c r="K731" i="23"/>
  <c r="K331" i="23"/>
  <c r="K406" i="23"/>
  <c r="K494" i="23"/>
  <c r="K516" i="23"/>
  <c r="K622" i="23"/>
  <c r="K560" i="23"/>
  <c r="K807" i="23"/>
  <c r="K738" i="23"/>
  <c r="K861" i="23"/>
  <c r="K717" i="23"/>
  <c r="K439" i="23"/>
  <c r="K350" i="23"/>
  <c r="K617" i="23"/>
  <c r="K874" i="23"/>
  <c r="K378" i="23"/>
  <c r="K400" i="23"/>
  <c r="K474" i="23"/>
  <c r="K483" i="23"/>
  <c r="K574" i="23"/>
  <c r="K672" i="23"/>
  <c r="K759" i="23"/>
  <c r="K881" i="23"/>
  <c r="K813" i="23"/>
  <c r="K788" i="23"/>
  <c r="K316" i="23"/>
  <c r="K318" i="23"/>
  <c r="K495" i="23"/>
  <c r="K509" i="23"/>
  <c r="K615" i="23"/>
  <c r="K697" i="23"/>
  <c r="K895" i="23"/>
  <c r="K826" i="23"/>
  <c r="K766" i="23"/>
  <c r="K908" i="23"/>
  <c r="K552" i="23"/>
  <c r="K727" i="23"/>
  <c r="K869" i="23"/>
  <c r="K349" i="23"/>
  <c r="K424" i="23"/>
  <c r="K536" i="23"/>
  <c r="K635" i="23"/>
  <c r="K618" i="23"/>
  <c r="K600" i="23"/>
  <c r="K832" i="23"/>
  <c r="K755" i="23"/>
  <c r="K756" i="23"/>
  <c r="K315" i="23"/>
  <c r="K443" i="23"/>
  <c r="K791" i="23"/>
  <c r="K922" i="23"/>
  <c r="K396" i="23"/>
  <c r="K471" i="23"/>
  <c r="K453" i="23"/>
  <c r="K579" i="23"/>
  <c r="K562" i="23"/>
  <c r="K666" i="23"/>
  <c r="K776" i="23"/>
  <c r="K576" i="23"/>
  <c r="K846" i="23"/>
  <c r="K379" i="23"/>
  <c r="K554" i="23"/>
  <c r="K676" i="23"/>
  <c r="K912" i="23"/>
  <c r="K413" i="23"/>
  <c r="K601" i="23"/>
  <c r="K429" i="23"/>
  <c r="K381" i="23"/>
  <c r="K633" i="23"/>
  <c r="K910" i="23"/>
  <c r="K333" i="23"/>
  <c r="K602" i="23"/>
  <c r="K353" i="23"/>
  <c r="K616" i="23"/>
  <c r="K310" i="23"/>
  <c r="K490" i="23"/>
  <c r="K829" i="23"/>
  <c r="K338" i="23"/>
  <c r="K577" i="23"/>
  <c r="K570" i="23"/>
  <c r="K387" i="23"/>
  <c r="K462" i="23"/>
  <c r="K550" i="23"/>
  <c r="K445" i="23"/>
  <c r="K583" i="23"/>
  <c r="K665" i="23"/>
  <c r="K863" i="23"/>
  <c r="K794" i="23"/>
  <c r="K734" i="23"/>
  <c r="K804" i="23"/>
  <c r="K390" i="23"/>
  <c r="K611" i="23"/>
  <c r="K698" i="23"/>
  <c r="K859" i="23"/>
  <c r="K395" i="23"/>
  <c r="K470" i="23"/>
  <c r="K427" i="23"/>
  <c r="K476" i="23"/>
  <c r="K591" i="23"/>
  <c r="K673" i="23"/>
  <c r="K871" i="23"/>
  <c r="K802" i="23"/>
  <c r="K742" i="23"/>
  <c r="K868" i="23"/>
  <c r="K464" i="23"/>
  <c r="K564" i="23"/>
  <c r="K667" i="23"/>
  <c r="K795" i="23"/>
  <c r="K347" i="23"/>
  <c r="K422" i="23"/>
  <c r="K510" i="23"/>
  <c r="K532" i="23"/>
  <c r="K638" i="23"/>
  <c r="K624" i="23"/>
  <c r="K823" i="23"/>
  <c r="K754" i="23"/>
  <c r="K877" i="23"/>
  <c r="K796" i="23"/>
  <c r="K380" i="23"/>
  <c r="K455" i="23"/>
  <c r="K420" i="23"/>
  <c r="K563" i="23"/>
  <c r="K461" i="23"/>
  <c r="K650" i="23"/>
  <c r="K760" i="23"/>
  <c r="K890" i="23"/>
  <c r="K830" i="23"/>
  <c r="K346" i="23"/>
  <c r="K500" i="23"/>
  <c r="K720" i="23"/>
  <c r="K724" i="23"/>
  <c r="K319" i="23"/>
  <c r="K488" i="23"/>
  <c r="K505" i="23"/>
  <c r="K588" i="23"/>
  <c r="K670" i="23"/>
  <c r="K691" i="23"/>
  <c r="K896" i="23"/>
  <c r="K819" i="23"/>
  <c r="K608" i="23"/>
  <c r="K404" i="23"/>
  <c r="K523" i="23"/>
  <c r="K784" i="23"/>
  <c r="K878" i="23"/>
  <c r="K357" i="23"/>
  <c r="K432" i="23"/>
  <c r="K544" i="23"/>
  <c r="K428" i="23"/>
  <c r="K626" i="23"/>
  <c r="K632" i="23"/>
  <c r="K840" i="23"/>
  <c r="K763" i="23"/>
  <c r="K820" i="23"/>
  <c r="K365" i="23"/>
  <c r="K533" i="23"/>
  <c r="K855" i="23"/>
  <c r="K740" i="23"/>
  <c r="K902" i="23"/>
  <c r="K543" i="23"/>
  <c r="K739" i="23"/>
  <c r="K875" i="23"/>
  <c r="K489" i="23"/>
  <c r="K771" i="23"/>
  <c r="K841" i="23"/>
  <c r="K348" i="23"/>
  <c r="K423" i="23"/>
  <c r="K527" i="23"/>
  <c r="K541" i="23"/>
  <c r="K459" i="23"/>
  <c r="K568" i="23"/>
  <c r="K728" i="23"/>
  <c r="K858" i="23"/>
  <c r="K798" i="23"/>
  <c r="K401" i="23"/>
  <c r="K425" i="23"/>
  <c r="K628" i="23"/>
  <c r="K679" i="23"/>
  <c r="K805" i="23"/>
  <c r="K356" i="23"/>
  <c r="K431" i="23"/>
  <c r="K535" i="23"/>
  <c r="K549" i="23"/>
  <c r="K499" i="23"/>
  <c r="K585" i="23"/>
  <c r="K736" i="23"/>
  <c r="K866" i="23"/>
  <c r="K806" i="23"/>
  <c r="K337" i="23"/>
  <c r="K342" i="23"/>
  <c r="K597" i="23"/>
  <c r="K751" i="23"/>
  <c r="K741" i="23"/>
  <c r="K308" i="23"/>
  <c r="K486" i="23"/>
  <c r="K460" i="23"/>
  <c r="K501" i="23"/>
  <c r="K607" i="23"/>
  <c r="K689" i="23"/>
  <c r="K887" i="23"/>
  <c r="K818" i="23"/>
  <c r="K758" i="23"/>
  <c r="K900" i="23"/>
  <c r="K341" i="23"/>
  <c r="K416" i="23"/>
  <c r="K528" i="23"/>
  <c r="K627" i="23"/>
  <c r="K610" i="23"/>
  <c r="K714" i="23"/>
  <c r="K824" i="23"/>
  <c r="K747" i="23"/>
  <c r="K894" i="23"/>
  <c r="K340" i="23"/>
  <c r="K587" i="23"/>
  <c r="K721" i="23"/>
  <c r="K361" i="23"/>
  <c r="K383" i="23"/>
  <c r="K449" i="23"/>
  <c r="K435" i="23"/>
  <c r="K557" i="23"/>
  <c r="K647" i="23"/>
  <c r="K660" i="23"/>
  <c r="K769" i="23"/>
  <c r="K883" i="23"/>
  <c r="K836" i="23"/>
  <c r="K399" i="23"/>
  <c r="K573" i="23"/>
  <c r="K785" i="23"/>
  <c r="K732" i="23"/>
  <c r="K327" i="23"/>
  <c r="K334" i="23"/>
  <c r="K513" i="23"/>
  <c r="K596" i="23"/>
  <c r="K678" i="23"/>
  <c r="K699" i="23"/>
  <c r="K693" i="23"/>
  <c r="K827" i="23"/>
  <c r="K764" i="23"/>
  <c r="K368" i="23"/>
  <c r="K604" i="23"/>
  <c r="K848" i="23"/>
  <c r="K918" i="23"/>
  <c r="K448" i="23"/>
  <c r="K856" i="23"/>
  <c r="K599" i="23"/>
  <c r="K456" i="23"/>
  <c r="K659" i="23"/>
  <c r="K364" i="23"/>
  <c r="K408" i="23"/>
  <c r="K706" i="23"/>
  <c r="K375" i="23"/>
  <c r="K652" i="23"/>
  <c r="K645" i="23"/>
  <c r="K590" i="23"/>
  <c r="K906" i="23"/>
  <c r="K360" i="23"/>
  <c r="K719" i="23"/>
  <c r="K850" i="23"/>
  <c r="K309" i="23"/>
  <c r="K487" i="23"/>
  <c r="K496" i="23"/>
  <c r="K595" i="23"/>
  <c r="K578" i="23"/>
  <c r="K682" i="23"/>
  <c r="K692" i="23"/>
  <c r="K709" i="23"/>
  <c r="K862" i="23"/>
  <c r="K339" i="23"/>
  <c r="K466" i="23"/>
  <c r="K566" i="23"/>
  <c r="K815" i="23"/>
  <c r="K814" i="23"/>
  <c r="K317" i="23"/>
  <c r="K326" i="23"/>
  <c r="K504" i="23"/>
  <c r="K603" i="23"/>
  <c r="K586" i="23"/>
  <c r="K690" i="23"/>
  <c r="K800" i="23"/>
  <c r="K723" i="23"/>
  <c r="K870" i="23"/>
  <c r="K370" i="23"/>
  <c r="K502" i="23"/>
  <c r="K630" i="23"/>
  <c r="K879" i="23"/>
  <c r="K750" i="23"/>
  <c r="K372" i="23"/>
  <c r="K447" i="23"/>
  <c r="K551" i="23"/>
  <c r="K515" i="23"/>
  <c r="K569" i="23"/>
  <c r="K642" i="23"/>
  <c r="K752" i="23"/>
  <c r="K882" i="23"/>
  <c r="K822" i="23"/>
  <c r="K835" i="23"/>
  <c r="K311" i="23"/>
  <c r="K480" i="23"/>
  <c r="K497" i="23"/>
  <c r="K580" i="23"/>
  <c r="K662" i="23"/>
  <c r="K683" i="23"/>
  <c r="K888" i="23"/>
  <c r="K811" i="23"/>
  <c r="K917" i="23"/>
  <c r="K335" i="23"/>
  <c r="K637" i="23"/>
  <c r="K722" i="23"/>
  <c r="K330" i="23"/>
  <c r="K352" i="23"/>
  <c r="K426" i="23"/>
  <c r="K538" i="23"/>
  <c r="K621" i="23"/>
  <c r="K711" i="23"/>
  <c r="K677" i="23"/>
  <c r="K833" i="23"/>
  <c r="K765" i="23"/>
  <c r="K913" i="23"/>
  <c r="K454" i="23"/>
  <c r="K575" i="23"/>
  <c r="K786" i="23"/>
  <c r="K369" i="23"/>
  <c r="K391" i="23"/>
  <c r="K457" i="23"/>
  <c r="K437" i="23"/>
  <c r="K565" i="23"/>
  <c r="K655" i="23"/>
  <c r="K668" i="23"/>
  <c r="K777" i="23"/>
  <c r="K891" i="23"/>
  <c r="K904" i="23"/>
  <c r="K415" i="23"/>
  <c r="K606" i="23"/>
  <c r="K849" i="23"/>
  <c r="K899" i="23"/>
  <c r="K589" i="23"/>
  <c r="K506" i="23"/>
  <c r="K481" i="23"/>
  <c r="K320" i="23"/>
  <c r="K393" i="23"/>
  <c r="K873" i="23"/>
  <c r="K710" i="23"/>
  <c r="K545" i="23"/>
  <c r="K359" i="23"/>
  <c r="K920" i="23"/>
  <c r="K725" i="23"/>
  <c r="K793" i="23"/>
  <c r="K684" i="23"/>
  <c r="K671" i="23"/>
  <c r="K581" i="23"/>
  <c r="K498" i="23"/>
  <c r="K473" i="23"/>
  <c r="K312" i="23"/>
  <c r="K398" i="23"/>
  <c r="K629" i="23"/>
  <c r="K634" i="23"/>
  <c r="K775" i="23"/>
  <c r="K366" i="23"/>
  <c r="K772" i="23"/>
  <c r="K531" i="23"/>
  <c r="K886" i="23"/>
  <c r="K619" i="23"/>
  <c r="K808" i="23"/>
  <c r="K787" i="23"/>
  <c r="K556" i="23"/>
  <c r="K911" i="23"/>
  <c r="K779" i="23"/>
  <c r="K555" i="23"/>
  <c r="K661" i="23"/>
  <c r="K663" i="23"/>
  <c r="K467" i="23"/>
  <c r="K914" i="23"/>
  <c r="K837" i="23"/>
  <c r="K701" i="23"/>
  <c r="K783" i="23"/>
  <c r="K696" i="23"/>
  <c r="K598" i="23"/>
  <c r="K492" i="23"/>
  <c r="K436" i="23"/>
  <c r="K405" i="23"/>
  <c r="K402" i="23"/>
  <c r="K845" i="23"/>
  <c r="K609" i="23"/>
  <c r="K442" i="23"/>
  <c r="K907" i="23"/>
  <c r="K893" i="23"/>
  <c r="K770" i="23"/>
  <c r="K839" i="23"/>
  <c r="K641" i="23"/>
  <c r="K559" i="23"/>
  <c r="K548" i="23"/>
  <c r="K526" i="23"/>
  <c r="K438" i="23"/>
  <c r="K363" i="23"/>
  <c r="K781" i="23"/>
  <c r="K686" i="23"/>
  <c r="K479" i="23"/>
  <c r="K905" i="23"/>
  <c r="K757" i="23"/>
  <c r="K825" i="23"/>
  <c r="K716" i="23"/>
  <c r="K703" i="23"/>
  <c r="K613" i="23"/>
  <c r="K530" i="23"/>
  <c r="K418" i="23"/>
  <c r="K344" i="23"/>
  <c r="K322" i="23"/>
  <c r="K748" i="23"/>
  <c r="K803" i="23"/>
  <c r="K880" i="23"/>
  <c r="K675" i="23"/>
  <c r="K654" i="23"/>
  <c r="K572" i="23"/>
  <c r="K477" i="23"/>
  <c r="K472" i="23"/>
  <c r="K397" i="23"/>
  <c r="K625" i="23"/>
  <c r="K745" i="23"/>
  <c r="K646" i="23"/>
  <c r="K475" i="23"/>
  <c r="K389" i="23"/>
  <c r="K903" i="23"/>
  <c r="K851" i="23"/>
  <c r="K737" i="23"/>
  <c r="K593" i="23"/>
  <c r="K702" i="23"/>
  <c r="K620" i="23"/>
  <c r="K537" i="23"/>
  <c r="K417" i="23"/>
  <c r="K351" i="23"/>
  <c r="K329" i="23"/>
  <c r="K872" i="23"/>
  <c r="K594" i="23"/>
  <c r="K512" i="23"/>
  <c r="K325" i="23"/>
  <c r="K892" i="23"/>
  <c r="K843" i="23"/>
  <c r="K729" i="23"/>
  <c r="K715" i="23"/>
  <c r="K694" i="23"/>
  <c r="K612" i="23"/>
  <c r="K529" i="23"/>
  <c r="K409" i="23"/>
  <c r="K343" i="23"/>
  <c r="K1098" i="23"/>
  <c r="K1093" i="23"/>
  <c r="K1094" i="23"/>
  <c r="K1095" i="23"/>
  <c r="K1096" i="23"/>
  <c r="K1097" i="23"/>
  <c r="K1099" i="23"/>
  <c r="K1100" i="23"/>
  <c r="K1101" i="23"/>
  <c r="K1102" i="23"/>
  <c r="K1103" i="23"/>
  <c r="K1104" i="23"/>
  <c r="K1105" i="23"/>
  <c r="K1106" i="23"/>
  <c r="K1107" i="23"/>
  <c r="K1108" i="23"/>
  <c r="K1109" i="23"/>
  <c r="K1110" i="23"/>
  <c r="K1111" i="23"/>
  <c r="K1112" i="23"/>
  <c r="K1113" i="23"/>
  <c r="K1114" i="23"/>
  <c r="K1115" i="23"/>
  <c r="K1116" i="23"/>
  <c r="K1117" i="23"/>
  <c r="K1118" i="23"/>
  <c r="K1119" i="23"/>
  <c r="K1120" i="23"/>
  <c r="K1121" i="23"/>
  <c r="K1122" i="23"/>
  <c r="K1123" i="23"/>
  <c r="K1124" i="23"/>
  <c r="K1125" i="23"/>
  <c r="K1126" i="23"/>
  <c r="K1127" i="23"/>
  <c r="K1128" i="23"/>
  <c r="K1129" i="23"/>
  <c r="K1130" i="23"/>
  <c r="K1131" i="23"/>
  <c r="K1132" i="23"/>
  <c r="K1133" i="23"/>
  <c r="K1134" i="23"/>
  <c r="K1135" i="23"/>
  <c r="K1136" i="23"/>
  <c r="K1137" i="23"/>
  <c r="K1138" i="23"/>
  <c r="K1139" i="23"/>
  <c r="K1140" i="23"/>
  <c r="K1141" i="23"/>
  <c r="K1142" i="23"/>
  <c r="K1143" i="23"/>
  <c r="K1144" i="23"/>
  <c r="K1145" i="23"/>
  <c r="K1146" i="23"/>
  <c r="K1147" i="23"/>
  <c r="K1148" i="23"/>
  <c r="K1149" i="23"/>
  <c r="K1150" i="23"/>
  <c r="K1151" i="23"/>
  <c r="K1152" i="23"/>
  <c r="K1153" i="23"/>
  <c r="K1154" i="23"/>
  <c r="K1155" i="23"/>
  <c r="K1156" i="23"/>
  <c r="K1157" i="23"/>
  <c r="K1158" i="23"/>
  <c r="K1159" i="23"/>
  <c r="K1160" i="23"/>
  <c r="K1161" i="23"/>
  <c r="K1162" i="23"/>
  <c r="K1163" i="23"/>
  <c r="K1164" i="23"/>
  <c r="K1165" i="23"/>
  <c r="K1166" i="23"/>
  <c r="K1167" i="23"/>
  <c r="K1168" i="23"/>
  <c r="K1169" i="23"/>
  <c r="K1170" i="23"/>
  <c r="K1171" i="23"/>
  <c r="K1172" i="23"/>
  <c r="K952" i="23"/>
  <c r="K960" i="23"/>
  <c r="K929" i="23"/>
  <c r="K945" i="23"/>
  <c r="K961" i="23"/>
  <c r="K977" i="23"/>
  <c r="K1001" i="23"/>
  <c r="K1017" i="23"/>
  <c r="K930" i="23"/>
  <c r="K938" i="23"/>
  <c r="K946" i="23"/>
  <c r="K931" i="23"/>
  <c r="K939" i="23"/>
  <c r="K947" i="23"/>
  <c r="K955" i="23"/>
  <c r="K963" i="23"/>
  <c r="K971" i="23"/>
  <c r="K979" i="23"/>
  <c r="K987" i="23"/>
  <c r="K995" i="23"/>
  <c r="K1003" i="23"/>
  <c r="K1011" i="23"/>
  <c r="K932" i="23"/>
  <c r="K956" i="23"/>
  <c r="K972" i="23"/>
  <c r="K996" i="23"/>
  <c r="K1004" i="23"/>
  <c r="K1012" i="23"/>
  <c r="K925" i="23"/>
  <c r="K933" i="23"/>
  <c r="K941" i="23"/>
  <c r="K949" i="23"/>
  <c r="K957" i="23"/>
  <c r="K973" i="23"/>
  <c r="K1005" i="23"/>
  <c r="K1013" i="23"/>
  <c r="K934" i="23"/>
  <c r="K974" i="23"/>
  <c r="K1006" i="23"/>
  <c r="K927" i="23"/>
  <c r="K959" i="23"/>
  <c r="K967" i="23"/>
  <c r="K976" i="23"/>
  <c r="K992" i="23"/>
  <c r="K1008" i="23"/>
  <c r="K1019" i="23"/>
  <c r="K1029" i="23"/>
  <c r="K1045" i="23"/>
  <c r="K1053" i="23"/>
  <c r="K1069" i="23"/>
  <c r="K935" i="23"/>
  <c r="K950" i="23"/>
  <c r="K982" i="23"/>
  <c r="K1023" i="23"/>
  <c r="K1031" i="23"/>
  <c r="K1039" i="23"/>
  <c r="K1047" i="23"/>
  <c r="K1055" i="23"/>
  <c r="K1063" i="23"/>
  <c r="K1071" i="23"/>
  <c r="K943" i="23"/>
  <c r="K991" i="23"/>
  <c r="K926" i="23"/>
  <c r="K968" i="23"/>
  <c r="K984" i="23"/>
  <c r="K1025" i="23"/>
  <c r="K1033" i="23"/>
  <c r="K994" i="23"/>
  <c r="K999" i="23"/>
  <c r="K1034" i="23"/>
  <c r="K1042" i="23"/>
  <c r="K1048" i="23"/>
  <c r="K1068" i="23"/>
  <c r="K1074" i="23"/>
  <c r="K1090" i="23"/>
  <c r="K928" i="23"/>
  <c r="K936" i="23"/>
  <c r="K944" i="23"/>
  <c r="K937" i="23"/>
  <c r="K953" i="23"/>
  <c r="K969" i="23"/>
  <c r="K985" i="23"/>
  <c r="K993" i="23"/>
  <c r="K1009" i="23"/>
  <c r="K954" i="23"/>
  <c r="K923" i="23"/>
  <c r="K924" i="23"/>
  <c r="K940" i="23"/>
  <c r="K948" i="23"/>
  <c r="K964" i="23"/>
  <c r="K980" i="23"/>
  <c r="K988" i="23"/>
  <c r="K965" i="23"/>
  <c r="K981" i="23"/>
  <c r="K989" i="23"/>
  <c r="K997" i="23"/>
  <c r="K990" i="23"/>
  <c r="K942" i="23"/>
  <c r="K1021" i="23"/>
  <c r="K1037" i="23"/>
  <c r="K1061" i="23"/>
  <c r="K1077" i="23"/>
  <c r="K962" i="23"/>
  <c r="K966" i="23"/>
  <c r="K998" i="23"/>
  <c r="K1018" i="23"/>
  <c r="K975" i="23"/>
  <c r="K1007" i="23"/>
  <c r="K958" i="23"/>
  <c r="K1000" i="23"/>
  <c r="K1024" i="23"/>
  <c r="K1082" i="23"/>
  <c r="K1027" i="23"/>
  <c r="K1041" i="23"/>
  <c r="K1054" i="23"/>
  <c r="K1067" i="23"/>
  <c r="K1073" i="23"/>
  <c r="K1083" i="23"/>
  <c r="K1091" i="23"/>
  <c r="K986" i="23"/>
  <c r="K1020" i="23"/>
  <c r="K1030" i="23"/>
  <c r="K1040" i="23"/>
  <c r="K1060" i="23"/>
  <c r="K1066" i="23"/>
  <c r="K1072" i="23"/>
  <c r="K1084" i="23"/>
  <c r="K1092" i="23"/>
  <c r="K1010" i="23"/>
  <c r="K1014" i="23"/>
  <c r="K1016" i="23"/>
  <c r="K1026" i="23"/>
  <c r="K1046" i="23"/>
  <c r="K1059" i="23"/>
  <c r="K1065" i="23"/>
  <c r="K1085" i="23"/>
  <c r="K1036" i="23"/>
  <c r="K1052" i="23"/>
  <c r="K1058" i="23"/>
  <c r="K1064" i="23"/>
  <c r="K1078" i="23"/>
  <c r="K1086" i="23"/>
  <c r="K978" i="23"/>
  <c r="K983" i="23"/>
  <c r="K1002" i="23"/>
  <c r="K1022" i="23"/>
  <c r="K1032" i="23"/>
  <c r="K1051" i="23"/>
  <c r="K1057" i="23"/>
  <c r="K1070" i="23"/>
  <c r="K1079" i="23"/>
  <c r="K1087" i="23"/>
  <c r="K970" i="23"/>
  <c r="K1015" i="23"/>
  <c r="K1035" i="23"/>
  <c r="K1044" i="23"/>
  <c r="K1050" i="23"/>
  <c r="K1056" i="23"/>
  <c r="K1076" i="23"/>
  <c r="K1080" i="23"/>
  <c r="K1088" i="23"/>
  <c r="K951" i="23"/>
  <c r="K1043" i="23"/>
  <c r="K1062" i="23"/>
  <c r="K1081" i="23"/>
  <c r="K1089" i="23"/>
  <c r="K1075" i="23"/>
  <c r="K1049" i="23"/>
  <c r="K1038" i="23"/>
  <c r="K792" i="23"/>
  <c r="U6" i="27"/>
  <c r="U7" i="27"/>
  <c r="U11" i="27"/>
  <c r="U10" i="27"/>
  <c r="BY8" i="25"/>
  <c r="CL7" i="25"/>
  <c r="CU7" i="25"/>
  <c r="CA8" i="25"/>
  <c r="CP7" i="25"/>
  <c r="K3" i="25"/>
  <c r="CS7" i="25"/>
  <c r="CT7" i="25"/>
  <c r="AH7" i="25"/>
  <c r="U9" i="27"/>
  <c r="K1" i="25"/>
  <c r="BW8" i="25"/>
  <c r="BS8" i="25"/>
  <c r="CO7" i="25"/>
  <c r="CQ7" i="25"/>
  <c r="CM7" i="25"/>
  <c r="CV7" i="25"/>
  <c r="U8" i="27"/>
  <c r="L1" i="28"/>
  <c r="AH7" i="28"/>
  <c r="V30" i="20"/>
  <c r="V44" i="20"/>
  <c r="V45" i="20"/>
  <c r="V46" i="20"/>
  <c r="V23" i="20"/>
  <c r="V31" i="20"/>
  <c r="V33" i="20"/>
  <c r="V36" i="20"/>
  <c r="V37" i="20"/>
  <c r="V47" i="20"/>
  <c r="V24" i="20"/>
  <c r="V26" i="20"/>
  <c r="V27" i="20"/>
  <c r="V29" i="20"/>
  <c r="V43" i="20"/>
  <c r="V48" i="20"/>
  <c r="CR7" i="25"/>
  <c r="AA7" i="25"/>
  <c r="T26" i="11" s="1"/>
  <c r="V22" i="20"/>
  <c r="V35" i="20"/>
  <c r="V39" i="20"/>
  <c r="V49" i="20"/>
  <c r="V32" i="20"/>
  <c r="AB7" i="25"/>
  <c r="U26" i="11" s="1"/>
  <c r="V25" i="20"/>
  <c r="V38" i="20"/>
  <c r="V40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V28" i="20"/>
  <c r="V34" i="20"/>
  <c r="Z7" i="25"/>
  <c r="S26" i="11" s="1"/>
  <c r="V41" i="20"/>
  <c r="B37" i="27"/>
  <c r="U37" i="27" s="1"/>
  <c r="V42" i="20"/>
  <c r="B38" i="27"/>
  <c r="U38" i="27" s="1"/>
  <c r="V9" i="20"/>
  <c r="B5" i="27"/>
  <c r="U5" i="27" s="1"/>
  <c r="U13" i="27"/>
  <c r="U14" i="27"/>
  <c r="U18" i="27"/>
  <c r="U15" i="27"/>
  <c r="U16" i="27"/>
  <c r="U19" i="27"/>
  <c r="U12" i="27"/>
  <c r="U22" i="27"/>
  <c r="U23" i="27"/>
  <c r="U24" i="27"/>
  <c r="U25" i="27"/>
  <c r="U26" i="27"/>
  <c r="U27" i="27"/>
  <c r="U28" i="27"/>
  <c r="U29" i="27"/>
  <c r="U30" i="27"/>
  <c r="U31" i="27"/>
  <c r="U32" i="27"/>
  <c r="U33" i="27"/>
  <c r="U34" i="27"/>
  <c r="U35" i="27"/>
  <c r="U36" i="27"/>
  <c r="U39" i="27"/>
  <c r="U40" i="27"/>
  <c r="U41" i="27"/>
  <c r="U42" i="27"/>
  <c r="U43" i="27"/>
  <c r="U44" i="27"/>
  <c r="U45" i="27"/>
  <c r="U17" i="27"/>
  <c r="U20" i="27"/>
  <c r="BU8" i="25"/>
  <c r="S8" i="29"/>
  <c r="Q4" i="30"/>
  <c r="U8" i="29"/>
  <c r="S4" i="30"/>
  <c r="CD7" i="25"/>
  <c r="CH7" i="25"/>
  <c r="CC7" i="25"/>
  <c r="CI7" i="25"/>
  <c r="CE7" i="25"/>
  <c r="CJ7" i="25"/>
  <c r="CF7" i="25"/>
  <c r="CG7" i="25"/>
  <c r="BQ8" i="25"/>
  <c r="BO8" i="25"/>
  <c r="BI8" i="25"/>
  <c r="CB7" i="28"/>
  <c r="I8" i="20"/>
  <c r="L8" i="20"/>
  <c r="C8" i="20"/>
  <c r="D8" i="20"/>
  <c r="J8" i="20"/>
  <c r="T8" i="20"/>
  <c r="G8" i="20"/>
  <c r="P8" i="20"/>
  <c r="Q8" i="20"/>
  <c r="H8" i="20"/>
  <c r="M8" i="20"/>
  <c r="U8" i="20"/>
  <c r="E8" i="20"/>
  <c r="K8" i="20"/>
  <c r="F8" i="20"/>
  <c r="N8" i="20"/>
  <c r="R8" i="20"/>
  <c r="O8" i="20"/>
  <c r="S8" i="20"/>
  <c r="Y7" i="25"/>
  <c r="R26" i="11" s="1"/>
  <c r="G10" i="23"/>
  <c r="G9" i="23"/>
  <c r="K323" i="23"/>
  <c r="K54" i="23"/>
  <c r="K99" i="23"/>
  <c r="K20" i="23"/>
  <c r="K19" i="23"/>
  <c r="K134" i="23"/>
  <c r="K152" i="23"/>
  <c r="K230" i="23"/>
  <c r="K248" i="23"/>
  <c r="K273" i="23"/>
  <c r="K69" i="23"/>
  <c r="K225" i="23"/>
  <c r="K114" i="23"/>
  <c r="K39" i="23"/>
  <c r="K55" i="23"/>
  <c r="K136" i="23"/>
  <c r="K169" i="23"/>
  <c r="K177" i="23"/>
  <c r="K33" i="23"/>
  <c r="K86" i="23"/>
  <c r="K155" i="23"/>
  <c r="K76" i="23"/>
  <c r="K274" i="23"/>
  <c r="K183" i="23"/>
  <c r="K44" i="23"/>
  <c r="K150" i="23"/>
  <c r="K219" i="23"/>
  <c r="K140" i="23"/>
  <c r="K165" i="23"/>
  <c r="K88" i="23"/>
  <c r="K217" i="23"/>
  <c r="K164" i="23"/>
  <c r="K207" i="23"/>
  <c r="K128" i="23"/>
  <c r="K153" i="23"/>
  <c r="K293" i="23"/>
  <c r="K237" i="23"/>
  <c r="K50" i="23"/>
  <c r="K178" i="23"/>
  <c r="K122" i="23"/>
  <c r="K321" i="23"/>
  <c r="K105" i="23"/>
  <c r="K159" i="23"/>
  <c r="K279" i="23"/>
  <c r="K81" i="23"/>
  <c r="K268" i="23"/>
  <c r="K40" i="23"/>
  <c r="K354" i="23"/>
  <c r="K191" i="23"/>
  <c r="K260" i="23"/>
  <c r="K110" i="23"/>
  <c r="K131" i="23"/>
  <c r="K180" i="23"/>
  <c r="K239" i="23"/>
  <c r="K118" i="23"/>
  <c r="K163" i="23"/>
  <c r="K84" i="23"/>
  <c r="K203" i="23"/>
  <c r="K162" i="23"/>
  <c r="K185" i="23"/>
  <c r="K294" i="23"/>
  <c r="K26" i="23"/>
  <c r="K51" i="23"/>
  <c r="K174" i="23"/>
  <c r="K139" i="23"/>
  <c r="K282" i="23"/>
  <c r="K223" i="23"/>
  <c r="K45" i="23"/>
  <c r="K78" i="23"/>
  <c r="K97" i="23"/>
  <c r="K292" i="23"/>
  <c r="K161" i="23"/>
  <c r="K30" i="23"/>
  <c r="K202" i="23"/>
  <c r="K262" i="23"/>
  <c r="K241" i="23"/>
  <c r="K21" i="23"/>
  <c r="K149" i="23"/>
  <c r="K36" i="23"/>
  <c r="K57" i="23"/>
  <c r="K43" i="23"/>
  <c r="K28" i="23"/>
  <c r="K288" i="23"/>
  <c r="K255" i="23"/>
  <c r="K156" i="23"/>
  <c r="K98" i="23"/>
  <c r="K303" i="23"/>
  <c r="K264" i="23"/>
  <c r="K287" i="23"/>
  <c r="K214" i="23"/>
  <c r="K204" i="23"/>
  <c r="K173" i="23"/>
  <c r="K92" i="23"/>
  <c r="K197" i="23"/>
  <c r="K25" i="23"/>
  <c r="K23" i="23"/>
  <c r="K56" i="23"/>
  <c r="K233" i="23"/>
  <c r="K209" i="23"/>
  <c r="K206" i="23"/>
  <c r="K252" i="23"/>
  <c r="K240" i="23"/>
  <c r="K280" i="23"/>
  <c r="K228" i="23"/>
  <c r="K196" i="23"/>
  <c r="K385" i="23"/>
  <c r="K135" i="23"/>
  <c r="K79" i="23"/>
  <c r="K144" i="23"/>
  <c r="K297" i="23"/>
  <c r="K194" i="23"/>
  <c r="K35" i="23"/>
  <c r="K62" i="23"/>
  <c r="K61" i="23"/>
  <c r="K270" i="23"/>
  <c r="K205" i="23"/>
  <c r="K63" i="23"/>
  <c r="K171" i="23"/>
  <c r="K182" i="23"/>
  <c r="K227" i="23"/>
  <c r="K148" i="23"/>
  <c r="K52" i="23"/>
  <c r="K106" i="23"/>
  <c r="K222" i="23"/>
  <c r="K103" i="23"/>
  <c r="K215" i="23"/>
  <c r="K200" i="23"/>
  <c r="K267" i="23"/>
  <c r="K127" i="23"/>
  <c r="K167" i="23"/>
  <c r="K53" i="23"/>
  <c r="K13" i="23"/>
  <c r="K283" i="23"/>
  <c r="K232" i="23"/>
  <c r="K113" i="23"/>
  <c r="K91" i="23"/>
  <c r="K289" i="23"/>
  <c r="K132" i="23"/>
  <c r="K29" i="23"/>
  <c r="K166" i="23"/>
  <c r="K277" i="23"/>
  <c r="K210" i="23"/>
  <c r="K201" i="23"/>
  <c r="K304" i="23"/>
  <c r="K58" i="23"/>
  <c r="K48" i="23"/>
  <c r="K170" i="23"/>
  <c r="K59" i="23"/>
  <c r="K96" i="23"/>
  <c r="K295" i="23"/>
  <c r="K145" i="23"/>
  <c r="K199" i="23"/>
  <c r="K247" i="23"/>
  <c r="K208" i="23"/>
  <c r="K67" i="23"/>
  <c r="K121" i="23"/>
  <c r="K80" i="23"/>
  <c r="K126" i="23"/>
  <c r="K234" i="23"/>
  <c r="K82" i="23"/>
  <c r="K245" i="23"/>
  <c r="K38" i="23"/>
  <c r="K120" i="23"/>
  <c r="K146" i="23"/>
  <c r="K65" i="23"/>
  <c r="K115" i="23"/>
  <c r="K143" i="23"/>
  <c r="K85" i="23"/>
  <c r="K258" i="23"/>
  <c r="K47" i="23"/>
  <c r="K129" i="23"/>
  <c r="K179" i="23"/>
  <c r="K32" i="23"/>
  <c r="K172" i="23"/>
  <c r="K102" i="23"/>
  <c r="K94" i="23"/>
  <c r="K218" i="23"/>
  <c r="K87" i="23"/>
  <c r="K195" i="23"/>
  <c r="K221" i="23"/>
  <c r="K224" i="23"/>
  <c r="K296" i="23"/>
  <c r="K186" i="23"/>
  <c r="K16" i="23"/>
  <c r="K301" i="23"/>
  <c r="K22" i="23"/>
  <c r="K306" i="23"/>
  <c r="K298" i="23"/>
  <c r="K100" i="23"/>
  <c r="K89" i="23"/>
  <c r="K68" i="23"/>
  <c r="K184" i="23"/>
  <c r="K130" i="23"/>
  <c r="K181" i="23"/>
  <c r="K108" i="23"/>
  <c r="K253" i="23"/>
  <c r="K261" i="23"/>
  <c r="K250" i="23"/>
  <c r="K249" i="23"/>
  <c r="K235" i="23"/>
  <c r="K220" i="23"/>
  <c r="K141" i="23"/>
  <c r="K257" i="23"/>
  <c r="K142" i="23"/>
  <c r="K112" i="23"/>
  <c r="K73" i="23"/>
  <c r="K123" i="23"/>
  <c r="K300" i="23"/>
  <c r="K70" i="23"/>
  <c r="K104" i="23"/>
  <c r="K14" i="23"/>
  <c r="K34" i="23"/>
  <c r="K272" i="23"/>
  <c r="K211" i="23"/>
  <c r="K101" i="23"/>
  <c r="K77" i="23"/>
  <c r="K246" i="23"/>
  <c r="K291" i="23"/>
  <c r="K212" i="23"/>
  <c r="K236" i="23"/>
  <c r="K160" i="23"/>
  <c r="K238" i="23"/>
  <c r="K42" i="23"/>
  <c r="K117" i="23"/>
  <c r="K276" i="23"/>
  <c r="K271" i="23"/>
  <c r="K49" i="23"/>
  <c r="K60" i="23"/>
  <c r="K231" i="23"/>
  <c r="K138" i="23"/>
  <c r="K17" i="23"/>
  <c r="K226" i="23"/>
  <c r="K90" i="23"/>
  <c r="K147" i="23"/>
  <c r="K286" i="23"/>
  <c r="K116" i="23"/>
  <c r="K188" i="23"/>
  <c r="K259" i="23"/>
  <c r="K109" i="23"/>
  <c r="K198" i="23"/>
  <c r="K64" i="23"/>
  <c r="K93" i="23"/>
  <c r="K41" i="23"/>
  <c r="K229" i="23"/>
  <c r="K305" i="23"/>
  <c r="K37" i="23"/>
  <c r="K158" i="23"/>
  <c r="K31" i="23"/>
  <c r="K124" i="23"/>
  <c r="K266" i="23"/>
  <c r="K15" i="23"/>
  <c r="K75" i="23"/>
  <c r="K107" i="23"/>
  <c r="K189" i="23"/>
  <c r="K27" i="23"/>
  <c r="K299" i="23"/>
  <c r="K284" i="23"/>
  <c r="K285" i="23"/>
  <c r="K307" i="23"/>
  <c r="K213" i="23"/>
  <c r="K176" i="23"/>
  <c r="K137" i="23"/>
  <c r="K187" i="23"/>
  <c r="K125" i="23"/>
  <c r="K192" i="23"/>
  <c r="K281" i="23"/>
  <c r="K190" i="23"/>
  <c r="K269" i="23"/>
  <c r="K119" i="23"/>
  <c r="K302" i="23"/>
  <c r="K175" i="23"/>
  <c r="K242" i="23"/>
  <c r="K254" i="23"/>
  <c r="K157" i="23"/>
  <c r="K263" i="23"/>
  <c r="K151" i="23"/>
  <c r="K278" i="23"/>
  <c r="K256" i="23"/>
  <c r="K111" i="23"/>
  <c r="K193" i="23"/>
  <c r="K243" i="23"/>
  <c r="K216" i="23"/>
  <c r="K18" i="23"/>
  <c r="K71" i="23"/>
  <c r="K46" i="23"/>
  <c r="K290" i="23"/>
  <c r="K95" i="23"/>
  <c r="K24" i="23"/>
  <c r="K133" i="23"/>
  <c r="K154" i="23"/>
  <c r="K74" i="23"/>
  <c r="K244" i="23"/>
  <c r="K83" i="23"/>
  <c r="K275" i="23"/>
  <c r="K72" i="23"/>
  <c r="K168" i="23"/>
  <c r="K251" i="23"/>
  <c r="K265" i="23"/>
  <c r="K66" i="23"/>
  <c r="W9" i="20" l="1"/>
  <c r="X9" i="20"/>
  <c r="X41" i="20"/>
  <c r="W41" i="20"/>
  <c r="X42" i="20"/>
  <c r="W42" i="20"/>
  <c r="X30" i="20"/>
  <c r="W30" i="20"/>
  <c r="X44" i="20"/>
  <c r="W44" i="20"/>
  <c r="X45" i="20"/>
  <c r="W45" i="20"/>
  <c r="W46" i="20"/>
  <c r="X46" i="20"/>
  <c r="X23" i="20"/>
  <c r="W23" i="20"/>
  <c r="X31" i="20"/>
  <c r="W31" i="20"/>
  <c r="W33" i="20"/>
  <c r="X33" i="20"/>
  <c r="X36" i="20"/>
  <c r="W36" i="20"/>
  <c r="W37" i="20"/>
  <c r="X37" i="20"/>
  <c r="W47" i="20"/>
  <c r="X47" i="20"/>
  <c r="W24" i="20"/>
  <c r="X24" i="20"/>
  <c r="X26" i="20"/>
  <c r="W26" i="20"/>
  <c r="X27" i="20"/>
  <c r="W27" i="20"/>
  <c r="W29" i="20"/>
  <c r="X29" i="20"/>
  <c r="X43" i="20"/>
  <c r="W43" i="20"/>
  <c r="W48" i="20"/>
  <c r="X48" i="20"/>
  <c r="X22" i="20"/>
  <c r="W22" i="20"/>
  <c r="X35" i="20"/>
  <c r="W35" i="20"/>
  <c r="W39" i="20"/>
  <c r="X39" i="20"/>
  <c r="W49" i="20"/>
  <c r="X49" i="20"/>
  <c r="W32" i="20"/>
  <c r="X32" i="20"/>
  <c r="X25" i="20"/>
  <c r="W25" i="20"/>
  <c r="W38" i="20"/>
  <c r="X38" i="20"/>
  <c r="X40" i="20"/>
  <c r="W40" i="20"/>
  <c r="X10" i="20"/>
  <c r="W10" i="20"/>
  <c r="V8" i="20"/>
  <c r="H2" i="20" s="1"/>
  <c r="X11" i="20"/>
  <c r="W11" i="20"/>
  <c r="W12" i="20"/>
  <c r="X12" i="20"/>
  <c r="W13" i="20"/>
  <c r="X13" i="20"/>
  <c r="X14" i="20"/>
  <c r="W14" i="20"/>
  <c r="W15" i="20"/>
  <c r="X15" i="20"/>
  <c r="X16" i="20"/>
  <c r="W16" i="20"/>
  <c r="X17" i="20"/>
  <c r="W17" i="20"/>
  <c r="X18" i="20"/>
  <c r="W18" i="20"/>
  <c r="W19" i="20"/>
  <c r="X19" i="20"/>
  <c r="X20" i="20"/>
  <c r="W20" i="20"/>
  <c r="W21" i="20"/>
  <c r="X21" i="20"/>
  <c r="W28" i="20"/>
  <c r="X28" i="20"/>
  <c r="W34" i="20"/>
  <c r="X34" i="20"/>
  <c r="I12" i="23"/>
  <c r="M12" i="23"/>
  <c r="L12" i="23"/>
  <c r="J12" i="23"/>
  <c r="I1020" i="23" l="1"/>
  <c r="H1020" i="23" s="1"/>
  <c r="I936" i="23"/>
  <c r="H936" i="23" s="1"/>
  <c r="I968" i="23"/>
  <c r="H968" i="23" s="1"/>
  <c r="I964" i="23"/>
  <c r="H964" i="23" s="1"/>
  <c r="I1004" i="23"/>
  <c r="H1004" i="23" s="1"/>
  <c r="I1093" i="23"/>
  <c r="H1093" i="23" s="1"/>
  <c r="I1156" i="23"/>
  <c r="H1156" i="23" s="1"/>
  <c r="I1067" i="23"/>
  <c r="H1067" i="23" s="1"/>
  <c r="I985" i="23"/>
  <c r="H985" i="23" s="1"/>
  <c r="I1083" i="23"/>
  <c r="H1083" i="23" s="1"/>
  <c r="I1157" i="23"/>
  <c r="H1157" i="23" s="1"/>
  <c r="I1096" i="23"/>
  <c r="H1096" i="23" s="1"/>
  <c r="I1006" i="23"/>
  <c r="H1006" i="23" s="1"/>
  <c r="I1098" i="23"/>
  <c r="H1098" i="23" s="1"/>
  <c r="I1034" i="23"/>
  <c r="H1034" i="23" s="1"/>
  <c r="I1099" i="23"/>
  <c r="H1099" i="23" s="1"/>
  <c r="I1061" i="23"/>
  <c r="H1061" i="23" s="1"/>
  <c r="I1090" i="23"/>
  <c r="H1090" i="23" s="1"/>
  <c r="I1101" i="23"/>
  <c r="H1101" i="23" s="1"/>
  <c r="I1102" i="23"/>
  <c r="H1102" i="23" s="1"/>
  <c r="I1082" i="23"/>
  <c r="H1082" i="23" s="1"/>
  <c r="I1103" i="23"/>
  <c r="H1103" i="23" s="1"/>
  <c r="I1074" i="23"/>
  <c r="H1074" i="23" s="1"/>
  <c r="I1068" i="23"/>
  <c r="H1068" i="23" s="1"/>
  <c r="I1104" i="23"/>
  <c r="H1104" i="23" s="1"/>
  <c r="I1105" i="23"/>
  <c r="H1105" i="23" s="1"/>
  <c r="I1062" i="23"/>
  <c r="H1062" i="23" s="1"/>
  <c r="I1106" i="23"/>
  <c r="H1106" i="23" s="1"/>
  <c r="I1042" i="23"/>
  <c r="H1042" i="23" s="1"/>
  <c r="I1107" i="23"/>
  <c r="H1107" i="23" s="1"/>
  <c r="I1038" i="23"/>
  <c r="H1038" i="23" s="1"/>
  <c r="I1108" i="23"/>
  <c r="H1108" i="23" s="1"/>
  <c r="I1021" i="23"/>
  <c r="H1021" i="23" s="1"/>
  <c r="I1012" i="23"/>
  <c r="H1012" i="23" s="1"/>
  <c r="I1109" i="23"/>
  <c r="H1109" i="23" s="1"/>
  <c r="I1110" i="23"/>
  <c r="H1110" i="23" s="1"/>
  <c r="I1089" i="23"/>
  <c r="H1089" i="23" s="1"/>
  <c r="I1111" i="23"/>
  <c r="H1111" i="23" s="1"/>
  <c r="I1081" i="23"/>
  <c r="H1081" i="23" s="1"/>
  <c r="I1075" i="23"/>
  <c r="H1075" i="23" s="1"/>
  <c r="I1112" i="23"/>
  <c r="H1112" i="23" s="1"/>
  <c r="I1069" i="23"/>
  <c r="H1069" i="23" s="1"/>
  <c r="I1113" i="23"/>
  <c r="H1113" i="23" s="1"/>
  <c r="I1056" i="23"/>
  <c r="H1056" i="23" s="1"/>
  <c r="I1114" i="23"/>
  <c r="H1114" i="23" s="1"/>
  <c r="I1043" i="23"/>
  <c r="H1043" i="23" s="1"/>
  <c r="I1115" i="23"/>
  <c r="H1115" i="23" s="1"/>
  <c r="I1028" i="23"/>
  <c r="H1028" i="23" s="1"/>
  <c r="I1116" i="23"/>
  <c r="H1116" i="23" s="1"/>
  <c r="I1017" i="23"/>
  <c r="H1017" i="23" s="1"/>
  <c r="I1117" i="23"/>
  <c r="H1117" i="23" s="1"/>
  <c r="I1118" i="23"/>
  <c r="H1118" i="23" s="1"/>
  <c r="I988" i="23"/>
  <c r="H988" i="23" s="1"/>
  <c r="I1088" i="23"/>
  <c r="H1088" i="23" s="1"/>
  <c r="I1119" i="23"/>
  <c r="H1119" i="23" s="1"/>
  <c r="I1080" i="23"/>
  <c r="H1080" i="23" s="1"/>
  <c r="I1120" i="23"/>
  <c r="H1120" i="23" s="1"/>
  <c r="I1076" i="23"/>
  <c r="H1076" i="23" s="1"/>
  <c r="I1121" i="23"/>
  <c r="H1121" i="23" s="1"/>
  <c r="I1122" i="23"/>
  <c r="H1122" i="23" s="1"/>
  <c r="I1070" i="23"/>
  <c r="H1070" i="23" s="1"/>
  <c r="I1123" i="23"/>
  <c r="H1123" i="23" s="1"/>
  <c r="I1050" i="23"/>
  <c r="H1050" i="23" s="1"/>
  <c r="I1044" i="23"/>
  <c r="H1044" i="23" s="1"/>
  <c r="I1124" i="23"/>
  <c r="H1124" i="23" s="1"/>
  <c r="I1125" i="23"/>
  <c r="H1125" i="23" s="1"/>
  <c r="I1032" i="23"/>
  <c r="H1032" i="23" s="1"/>
  <c r="I1022" i="23"/>
  <c r="H1022" i="23" s="1"/>
  <c r="I1126" i="23"/>
  <c r="H1126" i="23" s="1"/>
  <c r="I1127" i="23"/>
  <c r="H1127" i="23" s="1"/>
  <c r="I1087" i="23"/>
  <c r="H1087" i="23" s="1"/>
  <c r="I1128" i="23"/>
  <c r="H1128" i="23" s="1"/>
  <c r="I1079" i="23"/>
  <c r="H1079" i="23" s="1"/>
  <c r="I1129" i="23"/>
  <c r="H1129" i="23" s="1"/>
  <c r="I1077" i="23"/>
  <c r="H1077" i="23" s="1"/>
  <c r="I1064" i="23"/>
  <c r="H1064" i="23" s="1"/>
  <c r="I1130" i="23"/>
  <c r="H1130" i="23" s="1"/>
  <c r="I1051" i="23"/>
  <c r="H1051" i="23" s="1"/>
  <c r="I1131" i="23"/>
  <c r="H1131" i="23" s="1"/>
  <c r="I1045" i="23"/>
  <c r="H1045" i="23" s="1"/>
  <c r="I1132" i="23"/>
  <c r="H1132" i="23" s="1"/>
  <c r="I1133" i="23"/>
  <c r="H1133" i="23" s="1"/>
  <c r="I1029" i="23"/>
  <c r="H1029" i="23" s="1"/>
  <c r="I1134" i="23"/>
  <c r="H1134" i="23" s="1"/>
  <c r="I1001" i="23"/>
  <c r="H1001" i="23" s="1"/>
  <c r="I1135" i="23"/>
  <c r="H1135" i="23" s="1"/>
  <c r="I996" i="23"/>
  <c r="H996" i="23" s="1"/>
  <c r="I937" i="23"/>
  <c r="H937" i="23" s="1"/>
  <c r="I1136" i="23"/>
  <c r="H1136" i="23" s="1"/>
  <c r="I1086" i="23"/>
  <c r="H1086" i="23" s="1"/>
  <c r="I1137" i="23"/>
  <c r="H1137" i="23" s="1"/>
  <c r="I1078" i="23"/>
  <c r="H1078" i="23" s="1"/>
  <c r="I1138" i="23"/>
  <c r="H1138" i="23" s="1"/>
  <c r="I1058" i="23"/>
  <c r="H1058" i="23" s="1"/>
  <c r="I1052" i="23"/>
  <c r="H1052" i="23" s="1"/>
  <c r="I1139" i="23"/>
  <c r="H1139" i="23" s="1"/>
  <c r="I1140" i="23"/>
  <c r="H1140" i="23" s="1"/>
  <c r="I1046" i="23"/>
  <c r="H1046" i="23" s="1"/>
  <c r="I1036" i="23"/>
  <c r="H1036" i="23" s="1"/>
  <c r="I1071" i="23"/>
  <c r="H1071" i="23" s="1"/>
  <c r="I1000" i="23"/>
  <c r="H1000" i="23" s="1"/>
  <c r="I1055" i="23"/>
  <c r="H1055" i="23" s="1"/>
  <c r="I1039" i="23"/>
  <c r="H1039" i="23" s="1"/>
  <c r="I1031" i="23"/>
  <c r="H1031" i="23" s="1"/>
  <c r="I1025" i="23"/>
  <c r="H1025" i="23" s="1"/>
  <c r="I1033" i="23"/>
  <c r="H1033" i="23" s="1"/>
  <c r="I994" i="23"/>
  <c r="H994" i="23" s="1"/>
  <c r="I1041" i="23"/>
  <c r="H1041" i="23" s="1"/>
  <c r="I960" i="23"/>
  <c r="H960" i="23" s="1"/>
  <c r="I1049" i="23"/>
  <c r="H1049" i="23" s="1"/>
  <c r="I945" i="23"/>
  <c r="H945" i="23" s="1"/>
  <c r="I1057" i="23"/>
  <c r="H1057" i="23" s="1"/>
  <c r="I992" i="23"/>
  <c r="H992" i="23" s="1"/>
  <c r="I1065" i="23"/>
  <c r="H1065" i="23" s="1"/>
  <c r="I1073" i="23"/>
  <c r="H1073" i="23" s="1"/>
  <c r="I1015" i="23"/>
  <c r="H1015" i="23" s="1"/>
  <c r="I929" i="23"/>
  <c r="H929" i="23" s="1"/>
  <c r="I975" i="23"/>
  <c r="H975" i="23" s="1"/>
  <c r="I961" i="23"/>
  <c r="H961" i="23" s="1"/>
  <c r="I959" i="23"/>
  <c r="H959" i="23" s="1"/>
  <c r="I977" i="23"/>
  <c r="H977" i="23" s="1"/>
  <c r="I951" i="23"/>
  <c r="H951" i="23" s="1"/>
  <c r="I1009" i="23"/>
  <c r="H1009" i="23" s="1"/>
  <c r="I943" i="23"/>
  <c r="H943" i="23" s="1"/>
  <c r="I935" i="23"/>
  <c r="H935" i="23" s="1"/>
  <c r="I1002" i="23"/>
  <c r="H1002" i="23" s="1"/>
  <c r="I1027" i="23"/>
  <c r="H1027" i="23" s="1"/>
  <c r="I927" i="23"/>
  <c r="H927" i="23" s="1"/>
  <c r="I1035" i="23"/>
  <c r="H1035" i="23" s="1"/>
  <c r="I980" i="23"/>
  <c r="H980" i="23" s="1"/>
  <c r="I1014" i="23"/>
  <c r="H1014" i="23" s="1"/>
  <c r="I1100" i="23"/>
  <c r="H1100" i="23" s="1"/>
  <c r="I1060" i="23"/>
  <c r="H1060" i="23" s="1"/>
  <c r="I998" i="23"/>
  <c r="H998" i="23" s="1"/>
  <c r="I974" i="23"/>
  <c r="H974" i="23" s="1"/>
  <c r="I966" i="23"/>
  <c r="H966" i="23" s="1"/>
  <c r="I938" i="23"/>
  <c r="H938" i="23" s="1"/>
  <c r="I958" i="23"/>
  <c r="H958" i="23" s="1"/>
  <c r="I946" i="23"/>
  <c r="H946" i="23" s="1"/>
  <c r="I923" i="23"/>
  <c r="H923" i="23" s="1"/>
  <c r="I934" i="23"/>
  <c r="H934" i="23" s="1"/>
  <c r="I939" i="23"/>
  <c r="H939" i="23" s="1"/>
  <c r="I1013" i="23"/>
  <c r="H1013" i="23" s="1"/>
  <c r="I955" i="23"/>
  <c r="H955" i="23" s="1"/>
  <c r="I1005" i="23"/>
  <c r="H1005" i="23" s="1"/>
  <c r="I971" i="23"/>
  <c r="H971" i="23" s="1"/>
  <c r="I997" i="23"/>
  <c r="H997" i="23" s="1"/>
  <c r="I987" i="23"/>
  <c r="H987" i="23" s="1"/>
  <c r="I995" i="23"/>
  <c r="H995" i="23" s="1"/>
  <c r="I989" i="23"/>
  <c r="H989" i="23" s="1"/>
  <c r="I1003" i="23"/>
  <c r="H1003" i="23" s="1"/>
  <c r="I1011" i="23"/>
  <c r="H1011" i="23" s="1"/>
  <c r="I981" i="23"/>
  <c r="H981" i="23" s="1"/>
  <c r="I973" i="23"/>
  <c r="H973" i="23" s="1"/>
  <c r="I956" i="23"/>
  <c r="H956" i="23" s="1"/>
  <c r="I965" i="23"/>
  <c r="H965" i="23" s="1"/>
  <c r="I925" i="23"/>
  <c r="H925" i="23" s="1"/>
  <c r="I933" i="23"/>
  <c r="H933" i="23" s="1"/>
  <c r="I957" i="23"/>
  <c r="H957" i="23" s="1"/>
  <c r="I926" i="23"/>
  <c r="H926" i="23" s="1"/>
  <c r="I949" i="23"/>
  <c r="H949" i="23" s="1"/>
  <c r="I942" i="23"/>
  <c r="H942" i="23" s="1"/>
  <c r="I941" i="23"/>
  <c r="H941" i="23" s="1"/>
  <c r="I950" i="23"/>
  <c r="H950" i="23" s="1"/>
  <c r="I982" i="23"/>
  <c r="H982" i="23" s="1"/>
  <c r="I948" i="23"/>
  <c r="H948" i="23" s="1"/>
  <c r="I940" i="23"/>
  <c r="H940" i="23" s="1"/>
  <c r="I932" i="23"/>
  <c r="H932" i="23" s="1"/>
  <c r="I924" i="23"/>
  <c r="H924" i="23" s="1"/>
  <c r="I1019" i="23"/>
  <c r="H1019" i="23" s="1"/>
  <c r="I990" i="23"/>
  <c r="H990" i="23" s="1"/>
  <c r="I967" i="23"/>
  <c r="H967" i="23" s="1"/>
  <c r="I983" i="23"/>
  <c r="H983" i="23" s="1"/>
  <c r="I979" i="23"/>
  <c r="H979" i="23" s="1"/>
  <c r="I991" i="23"/>
  <c r="H991" i="23" s="1"/>
  <c r="I963" i="23"/>
  <c r="H963" i="23" s="1"/>
  <c r="I999" i="23"/>
  <c r="H999" i="23" s="1"/>
  <c r="I1007" i="23"/>
  <c r="H1007" i="23" s="1"/>
  <c r="I947" i="23"/>
  <c r="H947" i="23" s="1"/>
  <c r="I952" i="23"/>
  <c r="H952" i="23" s="1"/>
  <c r="I931" i="23"/>
  <c r="H931" i="23" s="1"/>
  <c r="I954" i="23"/>
  <c r="H954" i="23" s="1"/>
  <c r="I976" i="23"/>
  <c r="H976" i="23" s="1"/>
  <c r="I1008" i="23"/>
  <c r="H1008" i="23" s="1"/>
  <c r="I930" i="23"/>
  <c r="H930" i="23" s="1"/>
  <c r="I1172" i="23"/>
  <c r="H1172" i="23" s="1"/>
  <c r="I969" i="23"/>
  <c r="H969" i="23" s="1"/>
  <c r="I928" i="23"/>
  <c r="H928" i="23" s="1"/>
  <c r="I1171" i="23"/>
  <c r="H1171" i="23" s="1"/>
  <c r="I1170" i="23"/>
  <c r="H1170" i="23" s="1"/>
  <c r="I962" i="23"/>
  <c r="H962" i="23" s="1"/>
  <c r="I978" i="23"/>
  <c r="H978" i="23" s="1"/>
  <c r="I1169" i="23"/>
  <c r="H1169" i="23" s="1"/>
  <c r="I1010" i="23"/>
  <c r="H1010" i="23" s="1"/>
  <c r="I1168" i="23"/>
  <c r="H1168" i="23" s="1"/>
  <c r="I1141" i="23"/>
  <c r="H1141" i="23" s="1"/>
  <c r="I1167" i="23"/>
  <c r="H1167" i="23" s="1"/>
  <c r="I1142" i="23"/>
  <c r="H1142" i="23" s="1"/>
  <c r="I1023" i="23"/>
  <c r="H1023" i="23" s="1"/>
  <c r="I1026" i="23"/>
  <c r="H1026" i="23" s="1"/>
  <c r="I1166" i="23"/>
  <c r="H1166" i="23" s="1"/>
  <c r="I1047" i="23"/>
  <c r="H1047" i="23" s="1"/>
  <c r="I1143" i="23"/>
  <c r="H1143" i="23" s="1"/>
  <c r="I1165" i="23"/>
  <c r="H1165" i="23" s="1"/>
  <c r="I1063" i="23"/>
  <c r="H1063" i="23" s="1"/>
  <c r="I1144" i="23"/>
  <c r="H1144" i="23" s="1"/>
  <c r="I1164" i="23"/>
  <c r="H1164" i="23" s="1"/>
  <c r="I953" i="23"/>
  <c r="H953" i="23" s="1"/>
  <c r="I1163" i="23"/>
  <c r="H1163" i="23" s="1"/>
  <c r="I1085" i="23"/>
  <c r="H1085" i="23" s="1"/>
  <c r="I1145" i="23"/>
  <c r="H1145" i="23" s="1"/>
  <c r="I984" i="23"/>
  <c r="H984" i="23" s="1"/>
  <c r="I1072" i="23"/>
  <c r="H1072" i="23" s="1"/>
  <c r="I1146" i="23"/>
  <c r="H1146" i="23" s="1"/>
  <c r="I1162" i="23"/>
  <c r="H1162" i="23" s="1"/>
  <c r="I1161" i="23"/>
  <c r="H1161" i="23" s="1"/>
  <c r="I993" i="23"/>
  <c r="H993" i="23" s="1"/>
  <c r="I1059" i="23"/>
  <c r="H1059" i="23" s="1"/>
  <c r="I1147" i="23"/>
  <c r="H1147" i="23" s="1"/>
  <c r="I1160" i="23"/>
  <c r="H1160" i="23" s="1"/>
  <c r="I1053" i="23"/>
  <c r="H1053" i="23" s="1"/>
  <c r="I1148" i="23"/>
  <c r="H1148" i="23" s="1"/>
  <c r="I944" i="23"/>
  <c r="H944" i="23" s="1"/>
  <c r="I970" i="23"/>
  <c r="H970" i="23" s="1"/>
  <c r="I1040" i="23"/>
  <c r="H1040" i="23" s="1"/>
  <c r="I1149" i="23"/>
  <c r="H1149" i="23" s="1"/>
  <c r="I1159" i="23"/>
  <c r="H1159" i="23" s="1"/>
  <c r="I1030" i="23"/>
  <c r="H1030" i="23" s="1"/>
  <c r="I986" i="23"/>
  <c r="H986" i="23" s="1"/>
  <c r="I1158" i="23"/>
  <c r="H1158" i="23" s="1"/>
  <c r="I1018" i="23"/>
  <c r="H1018" i="23" s="1"/>
  <c r="I1150" i="23"/>
  <c r="H1150" i="23" s="1"/>
  <c r="I1016" i="23"/>
  <c r="H1016" i="23" s="1"/>
  <c r="I1151" i="23"/>
  <c r="H1151" i="23" s="1"/>
  <c r="I972" i="23"/>
  <c r="H972" i="23" s="1"/>
  <c r="I1097" i="23"/>
  <c r="H1097" i="23" s="1"/>
  <c r="I1092" i="23"/>
  <c r="H1092" i="23" s="1"/>
  <c r="I1152" i="23"/>
  <c r="H1152" i="23" s="1"/>
  <c r="I1084" i="23"/>
  <c r="H1084" i="23" s="1"/>
  <c r="I1024" i="23"/>
  <c r="H1024" i="23" s="1"/>
  <c r="I1095" i="23"/>
  <c r="H1095" i="23" s="1"/>
  <c r="I1153" i="23"/>
  <c r="H1153" i="23" s="1"/>
  <c r="I1066" i="23"/>
  <c r="H1066" i="23" s="1"/>
  <c r="I1048" i="23"/>
  <c r="H1048" i="23" s="1"/>
  <c r="I1054" i="23"/>
  <c r="H1054" i="23" s="1"/>
  <c r="I1094" i="23"/>
  <c r="H1094" i="23" s="1"/>
  <c r="I1154" i="23"/>
  <c r="H1154" i="23" s="1"/>
  <c r="I1037" i="23"/>
  <c r="H1037" i="23" s="1"/>
  <c r="I1091" i="23"/>
  <c r="H1091" i="23" s="1"/>
  <c r="I1155" i="23"/>
  <c r="H1155" i="23" s="1"/>
  <c r="M1156" i="23"/>
  <c r="M949" i="23"/>
  <c r="M1154" i="23"/>
  <c r="M1056" i="23"/>
  <c r="M1153" i="23"/>
  <c r="M1152" i="23"/>
  <c r="M1013" i="23"/>
  <c r="M1157" i="23"/>
  <c r="M1151" i="23"/>
  <c r="M1039" i="23"/>
  <c r="M1031" i="23"/>
  <c r="M1024" i="23"/>
  <c r="M1158" i="23"/>
  <c r="M1023" i="23"/>
  <c r="M1150" i="23"/>
  <c r="M1159" i="23"/>
  <c r="M1149" i="23"/>
  <c r="M1049" i="23"/>
  <c r="M1160" i="23"/>
  <c r="M966" i="23"/>
  <c r="M1148" i="23"/>
  <c r="M1055" i="23"/>
  <c r="M1147" i="23"/>
  <c r="M989" i="23"/>
  <c r="M1161" i="23"/>
  <c r="M1146" i="23"/>
  <c r="M1012" i="23"/>
  <c r="M1068" i="23"/>
  <c r="M1162" i="23"/>
  <c r="M1081" i="23"/>
  <c r="M980" i="23"/>
  <c r="M932" i="23"/>
  <c r="M1145" i="23"/>
  <c r="M1163" i="23"/>
  <c r="M976" i="23"/>
  <c r="M1089" i="23"/>
  <c r="M1164" i="23"/>
  <c r="M1144" i="23"/>
  <c r="M1075" i="23"/>
  <c r="M933" i="23"/>
  <c r="M1165" i="23"/>
  <c r="M981" i="23"/>
  <c r="M1059" i="23"/>
  <c r="M1143" i="23"/>
  <c r="M1166" i="23"/>
  <c r="M1000" i="23"/>
  <c r="M1035" i="23"/>
  <c r="M1034" i="23"/>
  <c r="M1142" i="23"/>
  <c r="M1167" i="23"/>
  <c r="M1016" i="23"/>
  <c r="M1168" i="23"/>
  <c r="M1042" i="23"/>
  <c r="M1141" i="23"/>
  <c r="M1048" i="23"/>
  <c r="M990" i="23"/>
  <c r="M1140" i="23"/>
  <c r="M1169" i="23"/>
  <c r="M1139" i="23"/>
  <c r="M1054" i="23"/>
  <c r="M1170" i="23"/>
  <c r="M956" i="23"/>
  <c r="M1138" i="23"/>
  <c r="M1074" i="23"/>
  <c r="M1137" i="23"/>
  <c r="M1171" i="23"/>
  <c r="M1082" i="23"/>
  <c r="M965" i="23"/>
  <c r="M1172" i="23"/>
  <c r="M941" i="23"/>
  <c r="M1136" i="23"/>
  <c r="M1090" i="23"/>
  <c r="M1004" i="23"/>
  <c r="M1135" i="23"/>
  <c r="M950" i="23"/>
  <c r="M1020" i="23"/>
  <c r="M972" i="23"/>
  <c r="M927" i="23"/>
  <c r="M1134" i="23"/>
  <c r="M1133" i="23"/>
  <c r="M1019" i="23"/>
  <c r="M943" i="23"/>
  <c r="M1030" i="23"/>
  <c r="M1132" i="23"/>
  <c r="M1041" i="23"/>
  <c r="M959" i="23"/>
  <c r="M1131" i="23"/>
  <c r="M995" i="23"/>
  <c r="M1047" i="23"/>
  <c r="M975" i="23"/>
  <c r="M1130" i="23"/>
  <c r="M987" i="23"/>
  <c r="M1060" i="23"/>
  <c r="M991" i="23"/>
  <c r="M979" i="23"/>
  <c r="M999" i="23"/>
  <c r="M1073" i="23"/>
  <c r="M1007" i="23"/>
  <c r="M1129" i="23"/>
  <c r="M1015" i="23"/>
  <c r="M1128" i="23"/>
  <c r="M1083" i="23"/>
  <c r="M1091" i="23"/>
  <c r="M936" i="23"/>
  <c r="M1127" i="23"/>
  <c r="M1014" i="23"/>
  <c r="M1126" i="23"/>
  <c r="M978" i="23"/>
  <c r="M960" i="23"/>
  <c r="M970" i="23"/>
  <c r="M929" i="23"/>
  <c r="M962" i="23"/>
  <c r="M1033" i="23"/>
  <c r="M937" i="23"/>
  <c r="M1125" i="23"/>
  <c r="M1040" i="23"/>
  <c r="M938" i="23"/>
  <c r="M1124" i="23"/>
  <c r="M953" i="23"/>
  <c r="M1046" i="23"/>
  <c r="M945" i="23"/>
  <c r="M1123" i="23"/>
  <c r="M961" i="23"/>
  <c r="M1066" i="23"/>
  <c r="M1122" i="23"/>
  <c r="M1028" i="23"/>
  <c r="M969" i="23"/>
  <c r="M1121" i="23"/>
  <c r="M952" i="23"/>
  <c r="M1120" i="23"/>
  <c r="M977" i="23"/>
  <c r="M944" i="23"/>
  <c r="M928" i="23"/>
  <c r="M1084" i="23"/>
  <c r="M985" i="23"/>
  <c r="M1119" i="23"/>
  <c r="M1092" i="23"/>
  <c r="M1118" i="23"/>
  <c r="M993" i="23"/>
  <c r="M992" i="23"/>
  <c r="M997" i="23"/>
  <c r="M1117" i="23"/>
  <c r="M1001" i="23"/>
  <c r="M983" i="23"/>
  <c r="M1026" i="23"/>
  <c r="M1116" i="23"/>
  <c r="M1009" i="23"/>
  <c r="M967" i="23"/>
  <c r="M1036" i="23"/>
  <c r="M1115" i="23"/>
  <c r="M951" i="23"/>
  <c r="M1052" i="23"/>
  <c r="M930" i="23"/>
  <c r="M1114" i="23"/>
  <c r="M935" i="23"/>
  <c r="M1065" i="23"/>
  <c r="M946" i="23"/>
  <c r="M958" i="23"/>
  <c r="M1113" i="23"/>
  <c r="M954" i="23"/>
  <c r="M1112" i="23"/>
  <c r="M942" i="23"/>
  <c r="M1071" i="23"/>
  <c r="M1085" i="23"/>
  <c r="M1111" i="23"/>
  <c r="M934" i="23"/>
  <c r="M926" i="23"/>
  <c r="M986" i="23"/>
  <c r="M1088" i="23"/>
  <c r="M1080" i="23"/>
  <c r="M994" i="23"/>
  <c r="M984" i="23"/>
  <c r="M1002" i="23"/>
  <c r="M1062" i="23"/>
  <c r="M1110" i="23"/>
  <c r="M968" i="23"/>
  <c r="M1010" i="23"/>
  <c r="M1050" i="23"/>
  <c r="M1038" i="23"/>
  <c r="M1109" i="23"/>
  <c r="M1018" i="23"/>
  <c r="M1008" i="23"/>
  <c r="M923" i="23"/>
  <c r="M1108" i="23"/>
  <c r="M1022" i="23"/>
  <c r="M1032" i="23"/>
  <c r="M931" i="23"/>
  <c r="M1107" i="23"/>
  <c r="M1058" i="23"/>
  <c r="M1106" i="23"/>
  <c r="M939" i="23"/>
  <c r="M998" i="23"/>
  <c r="M982" i="23"/>
  <c r="M1105" i="23"/>
  <c r="M947" i="23"/>
  <c r="M940" i="23"/>
  <c r="M1064" i="23"/>
  <c r="M1070" i="23"/>
  <c r="M955" i="23"/>
  <c r="M1005" i="23"/>
  <c r="M1103" i="23"/>
  <c r="M1078" i="23"/>
  <c r="M963" i="23"/>
  <c r="M973" i="23"/>
  <c r="M1102" i="23"/>
  <c r="M971" i="23"/>
  <c r="M1101" i="23"/>
  <c r="M957" i="23"/>
  <c r="M1086" i="23"/>
  <c r="M1003" i="23"/>
  <c r="M925" i="23"/>
  <c r="M1011" i="23"/>
  <c r="M1100" i="23"/>
  <c r="M1077" i="23"/>
  <c r="M948" i="23"/>
  <c r="M1079" i="23"/>
  <c r="M1069" i="23"/>
  <c r="M1099" i="23"/>
  <c r="M988" i="23"/>
  <c r="M1087" i="23"/>
  <c r="M1061" i="23"/>
  <c r="M1098" i="23"/>
  <c r="M1044" i="23"/>
  <c r="M1053" i="23"/>
  <c r="M924" i="23"/>
  <c r="M1063" i="23"/>
  <c r="M1045" i="23"/>
  <c r="M1097" i="23"/>
  <c r="M1096" i="23"/>
  <c r="M974" i="23"/>
  <c r="M1037" i="23"/>
  <c r="M1017" i="23"/>
  <c r="M1006" i="23"/>
  <c r="M1025" i="23"/>
  <c r="M1029" i="23"/>
  <c r="M1095" i="23"/>
  <c r="M1027" i="23"/>
  <c r="M1057" i="23"/>
  <c r="M1021" i="23"/>
  <c r="M1094" i="23"/>
  <c r="M1043" i="23"/>
  <c r="M1051" i="23"/>
  <c r="M1093" i="23"/>
  <c r="M1076" i="23"/>
  <c r="M996" i="23"/>
  <c r="M1067" i="23"/>
  <c r="M1104" i="23"/>
  <c r="M1155" i="23"/>
  <c r="M964" i="23"/>
  <c r="M1072" i="23"/>
  <c r="L1105" i="23"/>
  <c r="L1050" i="23"/>
  <c r="L1155" i="23"/>
  <c r="L925" i="23"/>
  <c r="L1069" i="23"/>
  <c r="L1093" i="23"/>
  <c r="L1076" i="23"/>
  <c r="L1094" i="23"/>
  <c r="L989" i="23"/>
  <c r="L1095" i="23"/>
  <c r="L1060" i="23"/>
  <c r="L1056" i="23"/>
  <c r="L1015" i="23"/>
  <c r="L1036" i="23"/>
  <c r="L1022" i="23"/>
  <c r="L1096" i="23"/>
  <c r="L1035" i="23"/>
  <c r="L1020" i="23"/>
  <c r="L1030" i="23"/>
  <c r="L1097" i="23"/>
  <c r="L1088" i="23"/>
  <c r="L983" i="23"/>
  <c r="L1038" i="23"/>
  <c r="L1098" i="23"/>
  <c r="L967" i="23"/>
  <c r="L949" i="23"/>
  <c r="L1046" i="23"/>
  <c r="L1099" i="23"/>
  <c r="L1080" i="23"/>
  <c r="L974" i="23"/>
  <c r="L1054" i="23"/>
  <c r="L1100" i="23"/>
  <c r="L934" i="23"/>
  <c r="L1087" i="23"/>
  <c r="L1062" i="23"/>
  <c r="L1101" i="23"/>
  <c r="L981" i="23"/>
  <c r="L1102" i="23"/>
  <c r="L1070" i="23"/>
  <c r="L1079" i="23"/>
  <c r="L1103" i="23"/>
  <c r="L1104" i="23"/>
  <c r="L1063" i="23"/>
  <c r="L1106" i="23"/>
  <c r="L1057" i="23"/>
  <c r="L950" i="23"/>
  <c r="L996" i="23"/>
  <c r="L1051" i="23"/>
  <c r="L966" i="23"/>
  <c r="L1107" i="23"/>
  <c r="L964" i="23"/>
  <c r="L1025" i="23"/>
  <c r="L1108" i="23"/>
  <c r="L998" i="23"/>
  <c r="L956" i="23"/>
  <c r="L1017" i="23"/>
  <c r="L948" i="23"/>
  <c r="L993" i="23"/>
  <c r="L1109" i="23"/>
  <c r="L975" i="23"/>
  <c r="L1110" i="23"/>
  <c r="L991" i="23"/>
  <c r="L940" i="23"/>
  <c r="L1086" i="23"/>
  <c r="L1111" i="23"/>
  <c r="L1078" i="23"/>
  <c r="L1024" i="23"/>
  <c r="L932" i="23"/>
  <c r="L1032" i="23"/>
  <c r="L1077" i="23"/>
  <c r="L926" i="23"/>
  <c r="L924" i="23"/>
  <c r="L1019" i="23"/>
  <c r="L1013" i="23"/>
  <c r="L1021" i="23"/>
  <c r="L1112" i="23"/>
  <c r="L1031" i="23"/>
  <c r="L1113" i="23"/>
  <c r="L1011" i="23"/>
  <c r="L1055" i="23"/>
  <c r="L1064" i="23"/>
  <c r="L1003" i="23"/>
  <c r="L1058" i="23"/>
  <c r="L1114" i="23"/>
  <c r="L1081" i="23"/>
  <c r="L1045" i="23"/>
  <c r="L987" i="23"/>
  <c r="L1039" i="23"/>
  <c r="L927" i="23"/>
  <c r="L1115" i="23"/>
  <c r="L979" i="23"/>
  <c r="L935" i="23"/>
  <c r="L1029" i="23"/>
  <c r="L963" i="23"/>
  <c r="L1116" i="23"/>
  <c r="L951" i="23"/>
  <c r="L1117" i="23"/>
  <c r="L947" i="23"/>
  <c r="L1118" i="23"/>
  <c r="L928" i="23"/>
  <c r="L1119" i="23"/>
  <c r="L939" i="23"/>
  <c r="L1085" i="23"/>
  <c r="L944" i="23"/>
  <c r="L1120" i="23"/>
  <c r="L923" i="23"/>
  <c r="L1121" i="23"/>
  <c r="L960" i="23"/>
  <c r="L1071" i="23"/>
  <c r="L1010" i="23"/>
  <c r="L1122" i="23"/>
  <c r="L976" i="23"/>
  <c r="L1065" i="23"/>
  <c r="L1002" i="23"/>
  <c r="L1059" i="23"/>
  <c r="L992" i="23"/>
  <c r="L994" i="23"/>
  <c r="L1000" i="23"/>
  <c r="L1123" i="23"/>
  <c r="L1008" i="23"/>
  <c r="L986" i="23"/>
  <c r="L1016" i="23"/>
  <c r="L1124" i="23"/>
  <c r="L1125" i="23"/>
  <c r="L1026" i="23"/>
  <c r="L1154" i="23"/>
  <c r="L1126" i="23"/>
  <c r="L937" i="23"/>
  <c r="L1006" i="23"/>
  <c r="L978" i="23"/>
  <c r="L945" i="23"/>
  <c r="L1001" i="23"/>
  <c r="L1092" i="23"/>
  <c r="L970" i="23"/>
  <c r="L1127" i="23"/>
  <c r="L962" i="23"/>
  <c r="L938" i="23"/>
  <c r="L1084" i="23"/>
  <c r="L1128" i="23"/>
  <c r="L954" i="23"/>
  <c r="L931" i="23"/>
  <c r="L1129" i="23"/>
  <c r="L1072" i="23"/>
  <c r="L946" i="23"/>
  <c r="L1066" i="23"/>
  <c r="L955" i="23"/>
  <c r="L1130" i="23"/>
  <c r="L930" i="23"/>
  <c r="L1053" i="23"/>
  <c r="L971" i="23"/>
  <c r="L1131" i="23"/>
  <c r="L1132" i="23"/>
  <c r="L953" i="23"/>
  <c r="L1040" i="23"/>
  <c r="L995" i="23"/>
  <c r="L1033" i="23"/>
  <c r="L1133" i="23"/>
  <c r="L972" i="23"/>
  <c r="L1023" i="23"/>
  <c r="L1134" i="23"/>
  <c r="L980" i="23"/>
  <c r="L1135" i="23"/>
  <c r="L977" i="23"/>
  <c r="L984" i="23"/>
  <c r="L988" i="23"/>
  <c r="L1091" i="23"/>
  <c r="L1136" i="23"/>
  <c r="L968" i="23"/>
  <c r="L1083" i="23"/>
  <c r="L1004" i="23"/>
  <c r="L952" i="23"/>
  <c r="L1012" i="23"/>
  <c r="L1137" i="23"/>
  <c r="L1073" i="23"/>
  <c r="L941" i="23"/>
  <c r="L936" i="23"/>
  <c r="L965" i="23"/>
  <c r="L959" i="23"/>
  <c r="L1067" i="23"/>
  <c r="L1138" i="23"/>
  <c r="L997" i="23"/>
  <c r="L943" i="23"/>
  <c r="L1139" i="23"/>
  <c r="L1172" i="23"/>
  <c r="L1140" i="23"/>
  <c r="L1047" i="23"/>
  <c r="L1171" i="23"/>
  <c r="L1141" i="23"/>
  <c r="L1041" i="23"/>
  <c r="L1170" i="23"/>
  <c r="L1037" i="23"/>
  <c r="L1027" i="23"/>
  <c r="L1169" i="23"/>
  <c r="L1142" i="23"/>
  <c r="L1018" i="23"/>
  <c r="L999" i="23"/>
  <c r="L1143" i="23"/>
  <c r="L1168" i="23"/>
  <c r="L961" i="23"/>
  <c r="L1167" i="23"/>
  <c r="L1028" i="23"/>
  <c r="L1144" i="23"/>
  <c r="L1090" i="23"/>
  <c r="L1145" i="23"/>
  <c r="L1044" i="23"/>
  <c r="L1082" i="23"/>
  <c r="L1074" i="23"/>
  <c r="L1052" i="23"/>
  <c r="L1146" i="23"/>
  <c r="L1166" i="23"/>
  <c r="L1061" i="23"/>
  <c r="L1068" i="23"/>
  <c r="L1147" i="23"/>
  <c r="L1165" i="23"/>
  <c r="L942" i="23"/>
  <c r="L1148" i="23"/>
  <c r="L969" i="23"/>
  <c r="L1164" i="23"/>
  <c r="L1163" i="23"/>
  <c r="L1048" i="23"/>
  <c r="L957" i="23"/>
  <c r="L973" i="23"/>
  <c r="L1042" i="23"/>
  <c r="L1162" i="23"/>
  <c r="L1149" i="23"/>
  <c r="L1005" i="23"/>
  <c r="L1034" i="23"/>
  <c r="L982" i="23"/>
  <c r="L1150" i="23"/>
  <c r="L1161" i="23"/>
  <c r="L1151" i="23"/>
  <c r="L933" i="23"/>
  <c r="L1009" i="23"/>
  <c r="L1160" i="23"/>
  <c r="L990" i="23"/>
  <c r="L985" i="23"/>
  <c r="L1159" i="23"/>
  <c r="L958" i="23"/>
  <c r="L1007" i="23"/>
  <c r="L1014" i="23"/>
  <c r="L1158" i="23"/>
  <c r="L1152" i="23"/>
  <c r="L1089" i="23"/>
  <c r="L1075" i="23"/>
  <c r="L1153" i="23"/>
  <c r="L1157" i="23"/>
  <c r="L1156" i="23"/>
  <c r="L1049" i="23"/>
  <c r="L1043" i="23"/>
  <c r="L929" i="23"/>
  <c r="J1099" i="23"/>
  <c r="J960" i="23"/>
  <c r="J1155" i="23"/>
  <c r="J1156" i="23"/>
  <c r="J1154" i="23"/>
  <c r="J1153" i="23"/>
  <c r="J1061" i="23"/>
  <c r="J1157" i="23"/>
  <c r="J1073" i="23"/>
  <c r="J1034" i="23"/>
  <c r="J1152" i="23"/>
  <c r="J1158" i="23"/>
  <c r="J1091" i="23"/>
  <c r="J1026" i="23"/>
  <c r="J993" i="23"/>
  <c r="J977" i="23"/>
  <c r="J1159" i="23"/>
  <c r="J995" i="23"/>
  <c r="J1160" i="23"/>
  <c r="J1151" i="23"/>
  <c r="J1000" i="23"/>
  <c r="J1161" i="23"/>
  <c r="J1020" i="23"/>
  <c r="J1150" i="23"/>
  <c r="J1149" i="23"/>
  <c r="J1162" i="23"/>
  <c r="J1037" i="23"/>
  <c r="J991" i="23"/>
  <c r="J1163" i="23"/>
  <c r="J1047" i="23"/>
  <c r="J943" i="23"/>
  <c r="J1148" i="23"/>
  <c r="J1164" i="23"/>
  <c r="J1070" i="23"/>
  <c r="J1147" i="23"/>
  <c r="J1060" i="23"/>
  <c r="J1165" i="23"/>
  <c r="J1066" i="23"/>
  <c r="J1146" i="23"/>
  <c r="J1054" i="23"/>
  <c r="J1166" i="23"/>
  <c r="J1145" i="23"/>
  <c r="J1046" i="23"/>
  <c r="J1084" i="23"/>
  <c r="J1038" i="23"/>
  <c r="J1144" i="23"/>
  <c r="J1167" i="23"/>
  <c r="J1092" i="23"/>
  <c r="J1030" i="23"/>
  <c r="J1168" i="23"/>
  <c r="J1143" i="23"/>
  <c r="J1001" i="23"/>
  <c r="J1016" i="23"/>
  <c r="J1169" i="23"/>
  <c r="J1023" i="23"/>
  <c r="J985" i="23"/>
  <c r="J969" i="23"/>
  <c r="J1033" i="23"/>
  <c r="J1142" i="23"/>
  <c r="J1141" i="23"/>
  <c r="J1170" i="23"/>
  <c r="J1171" i="23"/>
  <c r="J976" i="23"/>
  <c r="J1140" i="23"/>
  <c r="J1172" i="23"/>
  <c r="J952" i="23"/>
  <c r="J937" i="23"/>
  <c r="J1053" i="23"/>
  <c r="J1139" i="23"/>
  <c r="J983" i="23"/>
  <c r="J1059" i="23"/>
  <c r="J1065" i="23"/>
  <c r="J945" i="23"/>
  <c r="J938" i="23"/>
  <c r="J1138" i="23"/>
  <c r="J1137" i="23"/>
  <c r="J1014" i="23"/>
  <c r="J954" i="23"/>
  <c r="J1085" i="23"/>
  <c r="J970" i="23"/>
  <c r="J1136" i="23"/>
  <c r="J990" i="23"/>
  <c r="J1135" i="23"/>
  <c r="J963" i="23"/>
  <c r="J986" i="23"/>
  <c r="J982" i="23"/>
  <c r="J994" i="23"/>
  <c r="J1134" i="23"/>
  <c r="J974" i="23"/>
  <c r="J1002" i="23"/>
  <c r="J1133" i="23"/>
  <c r="J997" i="23"/>
  <c r="J1036" i="23"/>
  <c r="J1010" i="23"/>
  <c r="J955" i="23"/>
  <c r="J1132" i="23"/>
  <c r="J973" i="23"/>
  <c r="J1131" i="23"/>
  <c r="J1052" i="23"/>
  <c r="J924" i="23"/>
  <c r="J1058" i="23"/>
  <c r="J1130" i="23"/>
  <c r="J957" i="23"/>
  <c r="J932" i="23"/>
  <c r="J1071" i="23"/>
  <c r="J948" i="23"/>
  <c r="J1129" i="23"/>
  <c r="J933" i="23"/>
  <c r="J1078" i="23"/>
  <c r="J956" i="23"/>
  <c r="J1128" i="23"/>
  <c r="J940" i="23"/>
  <c r="J1086" i="23"/>
  <c r="J1127" i="23"/>
  <c r="J964" i="23"/>
  <c r="J972" i="23"/>
  <c r="J987" i="23"/>
  <c r="J992" i="23"/>
  <c r="J947" i="23"/>
  <c r="J939" i="23"/>
  <c r="J1011" i="23"/>
  <c r="J931" i="23"/>
  <c r="J1126" i="23"/>
  <c r="J980" i="23"/>
  <c r="J1029" i="23"/>
  <c r="J1041" i="23"/>
  <c r="J923" i="23"/>
  <c r="J1039" i="23"/>
  <c r="J1018" i="23"/>
  <c r="J1124" i="23"/>
  <c r="J1045" i="23"/>
  <c r="J1123" i="23"/>
  <c r="J988" i="23"/>
  <c r="J1051" i="23"/>
  <c r="J1057" i="23"/>
  <c r="J996" i="23"/>
  <c r="J978" i="23"/>
  <c r="J1004" i="23"/>
  <c r="J1122" i="23"/>
  <c r="J962" i="23"/>
  <c r="J1121" i="23"/>
  <c r="J1012" i="23"/>
  <c r="J1077" i="23"/>
  <c r="J1079" i="23"/>
  <c r="J946" i="23"/>
  <c r="J1120" i="23"/>
  <c r="J925" i="23"/>
  <c r="J1087" i="23"/>
  <c r="J1119" i="23"/>
  <c r="J930" i="23"/>
  <c r="J944" i="23"/>
  <c r="J941" i="23"/>
  <c r="J1118" i="23"/>
  <c r="J1117" i="23"/>
  <c r="J953" i="23"/>
  <c r="J1019" i="23"/>
  <c r="J1025" i="23"/>
  <c r="J1116" i="23"/>
  <c r="J949" i="23"/>
  <c r="J965" i="23"/>
  <c r="J1035" i="23"/>
  <c r="J929" i="23"/>
  <c r="J981" i="23"/>
  <c r="J1115" i="23"/>
  <c r="J1044" i="23"/>
  <c r="J1083" i="23"/>
  <c r="J1050" i="23"/>
  <c r="J1114" i="23"/>
  <c r="J989" i="23"/>
  <c r="J1067" i="23"/>
  <c r="J1063" i="23"/>
  <c r="J1005" i="23"/>
  <c r="J1113" i="23"/>
  <c r="J1013" i="23"/>
  <c r="J1112" i="23"/>
  <c r="J1027" i="23"/>
  <c r="J1076" i="23"/>
  <c r="J926" i="23"/>
  <c r="J1017" i="23"/>
  <c r="J1080" i="23"/>
  <c r="J1111" i="23"/>
  <c r="J1009" i="23"/>
  <c r="J934" i="23"/>
  <c r="J1088" i="23"/>
  <c r="J942" i="23"/>
  <c r="J1110" i="23"/>
  <c r="J1008" i="23"/>
  <c r="J961" i="23"/>
  <c r="J979" i="23"/>
  <c r="J951" i="23"/>
  <c r="J1109" i="23"/>
  <c r="J950" i="23"/>
  <c r="J984" i="23"/>
  <c r="J1108" i="23"/>
  <c r="J958" i="23"/>
  <c r="J1028" i="23"/>
  <c r="J1107" i="23"/>
  <c r="J968" i="23"/>
  <c r="J1106" i="23"/>
  <c r="J1043" i="23"/>
  <c r="J1049" i="23"/>
  <c r="J966" i="23"/>
  <c r="J936" i="23"/>
  <c r="J998" i="23"/>
  <c r="J1105" i="23"/>
  <c r="J1006" i="23"/>
  <c r="J927" i="23"/>
  <c r="J1104" i="23"/>
  <c r="J1069" i="23"/>
  <c r="J1103" i="23"/>
  <c r="J959" i="23"/>
  <c r="J1075" i="23"/>
  <c r="J1102" i="23"/>
  <c r="J1072" i="23"/>
  <c r="J1081" i="23"/>
  <c r="J967" i="23"/>
  <c r="J1064" i="23"/>
  <c r="J999" i="23"/>
  <c r="J1089" i="23"/>
  <c r="J1101" i="23"/>
  <c r="J1003" i="23"/>
  <c r="J1031" i="23"/>
  <c r="J1042" i="23"/>
  <c r="J1056" i="23"/>
  <c r="J1100" i="23"/>
  <c r="J1021" i="23"/>
  <c r="J935" i="23"/>
  <c r="J1048" i="23"/>
  <c r="J1040" i="23"/>
  <c r="J1098" i="23"/>
  <c r="J1097" i="23"/>
  <c r="J1015" i="23"/>
  <c r="J1032" i="23"/>
  <c r="J1022" i="23"/>
  <c r="J1055" i="23"/>
  <c r="J1074" i="23"/>
  <c r="J1082" i="23"/>
  <c r="J1096" i="23"/>
  <c r="J1024" i="23"/>
  <c r="J1007" i="23"/>
  <c r="J1062" i="23"/>
  <c r="J1090" i="23"/>
  <c r="J1095" i="23"/>
  <c r="J1094" i="23"/>
  <c r="J975" i="23"/>
  <c r="J1093" i="23"/>
  <c r="J928" i="23"/>
  <c r="J1068" i="23"/>
  <c r="J971" i="23"/>
  <c r="J1125" i="23"/>
  <c r="I2" i="33"/>
  <c r="A2" i="33"/>
  <c r="B7" i="33"/>
  <c r="C7" i="33"/>
  <c r="D7" i="33"/>
  <c r="E7" i="33"/>
  <c r="F7" i="33"/>
  <c r="G7" i="33"/>
  <c r="H7" i="33"/>
  <c r="I7" i="33"/>
  <c r="J7" i="33"/>
  <c r="K7" i="33"/>
  <c r="A7" i="33"/>
  <c r="A9" i="32"/>
  <c r="A5" i="33" s="1"/>
  <c r="B9" i="32"/>
  <c r="C9" i="32"/>
  <c r="B5" i="33" s="1"/>
  <c r="D9" i="32"/>
  <c r="C5" i="33" s="1"/>
  <c r="E9" i="32"/>
  <c r="D5" i="33" s="1"/>
  <c r="F9" i="32"/>
  <c r="E5" i="33" s="1"/>
  <c r="G9" i="32"/>
  <c r="F5" i="33" s="1"/>
  <c r="H9" i="32"/>
  <c r="G5" i="33" s="1"/>
  <c r="I9" i="32"/>
  <c r="H5" i="33" s="1"/>
  <c r="J9" i="32"/>
  <c r="I5" i="33" s="1"/>
  <c r="K9" i="32"/>
  <c r="J5" i="33" s="1"/>
  <c r="L9" i="32"/>
  <c r="K5" i="33" s="1"/>
  <c r="A10" i="32"/>
  <c r="A6" i="33" s="1"/>
  <c r="B10" i="32"/>
  <c r="C10" i="32"/>
  <c r="B6" i="33" s="1"/>
  <c r="D10" i="32"/>
  <c r="C6" i="33" s="1"/>
  <c r="E10" i="32"/>
  <c r="D6" i="33" s="1"/>
  <c r="F10" i="32"/>
  <c r="E6" i="33" s="1"/>
  <c r="G10" i="32"/>
  <c r="F6" i="33" s="1"/>
  <c r="H10" i="32"/>
  <c r="G6" i="33" s="1"/>
  <c r="I10" i="32"/>
  <c r="H6" i="33" s="1"/>
  <c r="J10" i="32"/>
  <c r="I6" i="33" s="1"/>
  <c r="K10" i="32"/>
  <c r="J6" i="33" s="1"/>
  <c r="L10" i="32"/>
  <c r="K6" i="33" s="1"/>
  <c r="C13" i="32"/>
  <c r="B9" i="33" s="1"/>
  <c r="D13" i="32"/>
  <c r="C9" i="33" s="1"/>
  <c r="E13" i="32"/>
  <c r="D9" i="33" s="1"/>
  <c r="F13" i="32"/>
  <c r="G13" i="32"/>
  <c r="F9" i="33" s="1"/>
  <c r="H13" i="32"/>
  <c r="G9" i="33" s="1"/>
  <c r="I13" i="32"/>
  <c r="H9" i="33" s="1"/>
  <c r="J13" i="32"/>
  <c r="I9" i="33" s="1"/>
  <c r="K13" i="32"/>
  <c r="J9" i="33" s="1"/>
  <c r="L13" i="32"/>
  <c r="K9" i="33" s="1"/>
  <c r="C14" i="32"/>
  <c r="B10" i="33" s="1"/>
  <c r="D14" i="32"/>
  <c r="C10" i="33" s="1"/>
  <c r="E14" i="32"/>
  <c r="D10" i="33" s="1"/>
  <c r="F14" i="32"/>
  <c r="E10" i="33" s="1"/>
  <c r="G14" i="32"/>
  <c r="H14" i="32"/>
  <c r="G10" i="33" s="1"/>
  <c r="I14" i="32"/>
  <c r="H10" i="33" s="1"/>
  <c r="J14" i="32"/>
  <c r="I10" i="33" s="1"/>
  <c r="K14" i="32"/>
  <c r="J10" i="33" s="1"/>
  <c r="L14" i="32"/>
  <c r="K10" i="33" s="1"/>
  <c r="C15" i="32"/>
  <c r="B11" i="33" s="1"/>
  <c r="D15" i="32"/>
  <c r="C11" i="33" s="1"/>
  <c r="E15" i="32"/>
  <c r="D11" i="33" s="1"/>
  <c r="F15" i="32"/>
  <c r="E11" i="33" s="1"/>
  <c r="G15" i="32"/>
  <c r="F11" i="33" s="1"/>
  <c r="H15" i="32"/>
  <c r="G11" i="33" s="1"/>
  <c r="I15" i="32"/>
  <c r="H11" i="33" s="1"/>
  <c r="J15" i="32"/>
  <c r="I11" i="33" s="1"/>
  <c r="K15" i="32"/>
  <c r="J11" i="33" s="1"/>
  <c r="L15" i="32"/>
  <c r="K11" i="33" s="1"/>
  <c r="C16" i="32"/>
  <c r="B12" i="33" s="1"/>
  <c r="D16" i="32"/>
  <c r="C12" i="33" s="1"/>
  <c r="E16" i="32"/>
  <c r="D12" i="33" s="1"/>
  <c r="F16" i="32"/>
  <c r="E12" i="33" s="1"/>
  <c r="G16" i="32"/>
  <c r="F12" i="33" s="1"/>
  <c r="H16" i="32"/>
  <c r="G12" i="33" s="1"/>
  <c r="I16" i="32"/>
  <c r="J16" i="32"/>
  <c r="I12" i="33" s="1"/>
  <c r="K16" i="32"/>
  <c r="J12" i="33" s="1"/>
  <c r="L16" i="32"/>
  <c r="K12" i="33" s="1"/>
  <c r="C17" i="32"/>
  <c r="B13" i="33" s="1"/>
  <c r="D17" i="32"/>
  <c r="C13" i="33" s="1"/>
  <c r="E17" i="32"/>
  <c r="D13" i="33" s="1"/>
  <c r="F17" i="32"/>
  <c r="E13" i="33" s="1"/>
  <c r="G17" i="32"/>
  <c r="F13" i="33" s="1"/>
  <c r="H17" i="32"/>
  <c r="G13" i="33" s="1"/>
  <c r="I17" i="32"/>
  <c r="H13" i="33" s="1"/>
  <c r="J17" i="32"/>
  <c r="K17" i="32"/>
  <c r="J13" i="33" s="1"/>
  <c r="L17" i="32"/>
  <c r="K13" i="33" s="1"/>
  <c r="C18" i="32"/>
  <c r="B14" i="33" s="1"/>
  <c r="D18" i="32"/>
  <c r="C14" i="33" s="1"/>
  <c r="E18" i="32"/>
  <c r="D14" i="33" s="1"/>
  <c r="F18" i="32"/>
  <c r="E14" i="33" s="1"/>
  <c r="G18" i="32"/>
  <c r="F14" i="33" s="1"/>
  <c r="H18" i="32"/>
  <c r="G14" i="33" s="1"/>
  <c r="I18" i="32"/>
  <c r="H14" i="33" s="1"/>
  <c r="J18" i="32"/>
  <c r="I14" i="33" s="1"/>
  <c r="K18" i="32"/>
  <c r="J14" i="33" s="1"/>
  <c r="L18" i="32"/>
  <c r="K14" i="33" s="1"/>
  <c r="C19" i="32"/>
  <c r="B15" i="33" s="1"/>
  <c r="D19" i="32"/>
  <c r="C15" i="33" s="1"/>
  <c r="E19" i="32"/>
  <c r="D15" i="33" s="1"/>
  <c r="F19" i="32"/>
  <c r="E15" i="33" s="1"/>
  <c r="G19" i="32"/>
  <c r="H19" i="32"/>
  <c r="G15" i="33" s="1"/>
  <c r="I19" i="32"/>
  <c r="H15" i="33" s="1"/>
  <c r="J19" i="32"/>
  <c r="I15" i="33" s="1"/>
  <c r="K19" i="32"/>
  <c r="J15" i="33" s="1"/>
  <c r="L19" i="32"/>
  <c r="K15" i="33" s="1"/>
  <c r="C20" i="32"/>
  <c r="B16" i="33" s="1"/>
  <c r="D20" i="32"/>
  <c r="C16" i="33" s="1"/>
  <c r="E20" i="32"/>
  <c r="D16" i="33" s="1"/>
  <c r="F20" i="32"/>
  <c r="E16" i="33" s="1"/>
  <c r="G20" i="32"/>
  <c r="F16" i="33" s="1"/>
  <c r="H20" i="32"/>
  <c r="G16" i="33" s="1"/>
  <c r="I20" i="32"/>
  <c r="H16" i="33" s="1"/>
  <c r="J20" i="32"/>
  <c r="I16" i="33" s="1"/>
  <c r="K20" i="32"/>
  <c r="J16" i="33" s="1"/>
  <c r="L20" i="32"/>
  <c r="K16" i="33" s="1"/>
  <c r="C21" i="32"/>
  <c r="D21" i="32"/>
  <c r="C17" i="33" s="1"/>
  <c r="E21" i="32"/>
  <c r="D17" i="33" s="1"/>
  <c r="F21" i="32"/>
  <c r="E17" i="33" s="1"/>
  <c r="G21" i="32"/>
  <c r="F17" i="33" s="1"/>
  <c r="H21" i="32"/>
  <c r="G17" i="33" s="1"/>
  <c r="I21" i="32"/>
  <c r="H17" i="33" s="1"/>
  <c r="J21" i="32"/>
  <c r="I17" i="33" s="1"/>
  <c r="K21" i="32"/>
  <c r="J17" i="33" s="1"/>
  <c r="L21" i="32"/>
  <c r="K17" i="33" s="1"/>
  <c r="C22" i="32"/>
  <c r="D22" i="32"/>
  <c r="C18" i="33" s="1"/>
  <c r="E22" i="32"/>
  <c r="D18" i="33" s="1"/>
  <c r="F22" i="32"/>
  <c r="E18" i="33" s="1"/>
  <c r="G22" i="32"/>
  <c r="F18" i="33" s="1"/>
  <c r="H22" i="32"/>
  <c r="G18" i="33" s="1"/>
  <c r="I22" i="32"/>
  <c r="H18" i="33" s="1"/>
  <c r="J22" i="32"/>
  <c r="I18" i="33" s="1"/>
  <c r="K22" i="32"/>
  <c r="J18" i="33" s="1"/>
  <c r="L22" i="32"/>
  <c r="K18" i="33" s="1"/>
  <c r="C23" i="32"/>
  <c r="B19" i="33" s="1"/>
  <c r="D23" i="32"/>
  <c r="C19" i="33" s="1"/>
  <c r="E23" i="32"/>
  <c r="D19" i="33" s="1"/>
  <c r="F23" i="32"/>
  <c r="E19" i="33" s="1"/>
  <c r="G23" i="32"/>
  <c r="F19" i="33" s="1"/>
  <c r="H23" i="32"/>
  <c r="G19" i="33" s="1"/>
  <c r="I23" i="32"/>
  <c r="H19" i="33" s="1"/>
  <c r="J23" i="32"/>
  <c r="I19" i="33" s="1"/>
  <c r="K23" i="32"/>
  <c r="J19" i="33" s="1"/>
  <c r="L23" i="32"/>
  <c r="K19" i="33" s="1"/>
  <c r="C24" i="32"/>
  <c r="B20" i="33" s="1"/>
  <c r="D24" i="32"/>
  <c r="C20" i="33" s="1"/>
  <c r="E24" i="32"/>
  <c r="D20" i="33" s="1"/>
  <c r="F24" i="32"/>
  <c r="E20" i="33" s="1"/>
  <c r="G24" i="32"/>
  <c r="F20" i="33" s="1"/>
  <c r="H24" i="32"/>
  <c r="G20" i="33" s="1"/>
  <c r="I24" i="32"/>
  <c r="H20" i="33" s="1"/>
  <c r="J24" i="32"/>
  <c r="I20" i="33" s="1"/>
  <c r="K24" i="32"/>
  <c r="J20" i="33" s="1"/>
  <c r="L24" i="32"/>
  <c r="D12" i="32"/>
  <c r="E12" i="32"/>
  <c r="D8" i="33" s="1"/>
  <c r="F12" i="32"/>
  <c r="E8" i="33" s="1"/>
  <c r="G12" i="32"/>
  <c r="F8" i="33" s="1"/>
  <c r="H12" i="32"/>
  <c r="G8" i="33" s="1"/>
  <c r="I12" i="32"/>
  <c r="H8" i="33" s="1"/>
  <c r="J12" i="32"/>
  <c r="I8" i="33" s="1"/>
  <c r="K12" i="32"/>
  <c r="J8" i="33" s="1"/>
  <c r="L12" i="32"/>
  <c r="K8" i="33" s="1"/>
  <c r="C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12" i="32"/>
  <c r="A13" i="32"/>
  <c r="A9" i="33" s="1"/>
  <c r="A14" i="32"/>
  <c r="A10" i="33" s="1"/>
  <c r="A15" i="32"/>
  <c r="A11" i="33" s="1"/>
  <c r="A16" i="32"/>
  <c r="A12" i="33" s="1"/>
  <c r="A17" i="32"/>
  <c r="A13" i="33" s="1"/>
  <c r="A18" i="32"/>
  <c r="A14" i="33" s="1"/>
  <c r="A19" i="32"/>
  <c r="A15" i="33" s="1"/>
  <c r="A20" i="32"/>
  <c r="A16" i="33" s="1"/>
  <c r="A21" i="32"/>
  <c r="A17" i="33" s="1"/>
  <c r="A22" i="32"/>
  <c r="A18" i="33" s="1"/>
  <c r="A23" i="32"/>
  <c r="A19" i="33" s="1"/>
  <c r="A24" i="32"/>
  <c r="A20" i="33" s="1"/>
  <c r="A12" i="32"/>
  <c r="A8" i="33" s="1"/>
  <c r="CM27" i="31"/>
  <c r="CL27" i="31"/>
  <c r="CK27" i="31"/>
  <c r="CJ27" i="31"/>
  <c r="CI27" i="31"/>
  <c r="CH27" i="31"/>
  <c r="CG27" i="31"/>
  <c r="CF27" i="31"/>
  <c r="CE27" i="31"/>
  <c r="CD27" i="31"/>
  <c r="CC27" i="31"/>
  <c r="CB27" i="31"/>
  <c r="CA27" i="31"/>
  <c r="BZ27" i="31"/>
  <c r="BY27" i="31"/>
  <c r="BX27" i="31"/>
  <c r="BV27" i="31"/>
  <c r="BU27" i="31"/>
  <c r="BS27" i="31"/>
  <c r="BR27" i="31"/>
  <c r="BQ27" i="31"/>
  <c r="BP27" i="31"/>
  <c r="BO27" i="31"/>
  <c r="BN27" i="31"/>
  <c r="BM27" i="31"/>
  <c r="BL27" i="31"/>
  <c r="BJ27" i="31"/>
  <c r="BH27" i="31"/>
  <c r="BF27" i="31"/>
  <c r="BD27" i="31"/>
  <c r="BB27" i="31"/>
  <c r="AZ27" i="31"/>
  <c r="AX27" i="31"/>
  <c r="AV27" i="31"/>
  <c r="AT27" i="31"/>
  <c r="AR27" i="31"/>
  <c r="AP27" i="31"/>
  <c r="AM27" i="31"/>
  <c r="AL27" i="31"/>
  <c r="AK27" i="31"/>
  <c r="AJ27" i="31"/>
  <c r="AI27" i="31"/>
  <c r="AH27" i="31"/>
  <c r="AG27" i="31"/>
  <c r="AF27" i="31"/>
  <c r="AE27" i="31"/>
  <c r="AD27" i="31"/>
  <c r="AC27" i="31"/>
  <c r="Z27" i="31"/>
  <c r="W27" i="31"/>
  <c r="V27" i="31"/>
  <c r="U27" i="31"/>
  <c r="CM26" i="31"/>
  <c r="CL26" i="31"/>
  <c r="CK26" i="31"/>
  <c r="CJ26" i="31"/>
  <c r="CI26" i="31"/>
  <c r="CH26" i="31"/>
  <c r="CG26" i="31"/>
  <c r="CF26" i="31"/>
  <c r="CE26" i="31"/>
  <c r="CD26" i="31"/>
  <c r="CC26" i="31"/>
  <c r="CB26" i="31"/>
  <c r="CA26" i="31"/>
  <c r="BZ26" i="31"/>
  <c r="BY26" i="31"/>
  <c r="BX26" i="31"/>
  <c r="BV26" i="31"/>
  <c r="BU26" i="31"/>
  <c r="BS26" i="31"/>
  <c r="BR26" i="31"/>
  <c r="BQ26" i="31"/>
  <c r="BP26" i="31"/>
  <c r="BO26" i="31"/>
  <c r="BN26" i="31"/>
  <c r="BM26" i="31"/>
  <c r="BL26" i="31"/>
  <c r="BJ26" i="31"/>
  <c r="BH26" i="31"/>
  <c r="BF26" i="31"/>
  <c r="BD26" i="31"/>
  <c r="BB26" i="31"/>
  <c r="AZ26" i="31"/>
  <c r="AX26" i="31"/>
  <c r="AV26" i="31"/>
  <c r="AT26" i="31"/>
  <c r="AR26" i="31"/>
  <c r="AP26" i="31"/>
  <c r="AM26" i="31"/>
  <c r="AL26" i="31"/>
  <c r="AK26" i="31"/>
  <c r="AJ26" i="31"/>
  <c r="AI26" i="31"/>
  <c r="AH26" i="31"/>
  <c r="AG26" i="31"/>
  <c r="AF26" i="31"/>
  <c r="AE26" i="31"/>
  <c r="AD26" i="31"/>
  <c r="AC26" i="31"/>
  <c r="Z26" i="31"/>
  <c r="W26" i="31"/>
  <c r="V26" i="31"/>
  <c r="U26" i="31"/>
  <c r="CM25" i="31"/>
  <c r="CL25" i="31"/>
  <c r="CK25" i="31"/>
  <c r="CJ25" i="31"/>
  <c r="CI25" i="31"/>
  <c r="CH25" i="31"/>
  <c r="CG25" i="31"/>
  <c r="CF25" i="31"/>
  <c r="CE25" i="31"/>
  <c r="CD25" i="31"/>
  <c r="CC25" i="31"/>
  <c r="CB25" i="31"/>
  <c r="CA25" i="31"/>
  <c r="BZ25" i="31"/>
  <c r="BY25" i="31"/>
  <c r="BX25" i="31"/>
  <c r="BV25" i="31"/>
  <c r="BU25" i="31"/>
  <c r="BS25" i="31"/>
  <c r="BR25" i="31"/>
  <c r="BQ25" i="31"/>
  <c r="BP25" i="31"/>
  <c r="BO25" i="31"/>
  <c r="BN25" i="31"/>
  <c r="BM25" i="31"/>
  <c r="BL25" i="31"/>
  <c r="BJ25" i="31"/>
  <c r="BH25" i="31"/>
  <c r="BF25" i="31"/>
  <c r="BD25" i="31"/>
  <c r="BB25" i="31"/>
  <c r="AZ25" i="31"/>
  <c r="AX25" i="31"/>
  <c r="AV25" i="31"/>
  <c r="AT25" i="31"/>
  <c r="AR25" i="31"/>
  <c r="AP25" i="31"/>
  <c r="AM25" i="31"/>
  <c r="AL25" i="31"/>
  <c r="AK25" i="31"/>
  <c r="AJ25" i="31"/>
  <c r="AI25" i="31"/>
  <c r="AH25" i="31"/>
  <c r="AG25" i="31"/>
  <c r="AF25" i="31"/>
  <c r="AE25" i="31"/>
  <c r="AD25" i="31"/>
  <c r="AC25" i="31"/>
  <c r="Z25" i="31"/>
  <c r="W25" i="31"/>
  <c r="V25" i="31"/>
  <c r="U25" i="31"/>
  <c r="CM24" i="31"/>
  <c r="CL24" i="31"/>
  <c r="CK24" i="31"/>
  <c r="CJ24" i="31"/>
  <c r="CI24" i="31"/>
  <c r="CH24" i="31"/>
  <c r="CG24" i="31"/>
  <c r="CF24" i="31"/>
  <c r="CE24" i="31"/>
  <c r="CD24" i="31"/>
  <c r="CC24" i="31"/>
  <c r="CB24" i="31"/>
  <c r="CA24" i="31"/>
  <c r="BZ24" i="31"/>
  <c r="BY24" i="31"/>
  <c r="BX24" i="31"/>
  <c r="BV24" i="31"/>
  <c r="BU24" i="31"/>
  <c r="BS24" i="31"/>
  <c r="BR24" i="31"/>
  <c r="BQ24" i="31"/>
  <c r="BP24" i="31"/>
  <c r="BO24" i="31"/>
  <c r="BN24" i="31"/>
  <c r="BM24" i="31"/>
  <c r="BL24" i="31"/>
  <c r="BJ24" i="31"/>
  <c r="BH24" i="31"/>
  <c r="BF24" i="31"/>
  <c r="BD24" i="31"/>
  <c r="BB24" i="31"/>
  <c r="AZ24" i="31"/>
  <c r="AX24" i="31"/>
  <c r="AV24" i="31"/>
  <c r="AT24" i="31"/>
  <c r="AR24" i="31"/>
  <c r="AP24" i="31"/>
  <c r="AM24" i="31"/>
  <c r="AL24" i="31"/>
  <c r="AK24" i="31"/>
  <c r="AJ24" i="31"/>
  <c r="AI24" i="31"/>
  <c r="AH24" i="31"/>
  <c r="AG24" i="31"/>
  <c r="AF24" i="31"/>
  <c r="AE24" i="31"/>
  <c r="AD24" i="31"/>
  <c r="AC24" i="31"/>
  <c r="Z24" i="31"/>
  <c r="W24" i="31"/>
  <c r="V24" i="31"/>
  <c r="U24" i="31"/>
  <c r="CM23" i="31"/>
  <c r="CL23" i="31"/>
  <c r="CK23" i="31"/>
  <c r="CJ23" i="31"/>
  <c r="CI23" i="31"/>
  <c r="CH23" i="31"/>
  <c r="CG23" i="31"/>
  <c r="CF23" i="31"/>
  <c r="CE23" i="31"/>
  <c r="CD23" i="31"/>
  <c r="CC23" i="31"/>
  <c r="CB23" i="31"/>
  <c r="CA23" i="31"/>
  <c r="BZ23" i="31"/>
  <c r="BY23" i="31"/>
  <c r="BX23" i="31"/>
  <c r="BV23" i="31"/>
  <c r="BU23" i="31"/>
  <c r="BS23" i="31"/>
  <c r="BR23" i="31"/>
  <c r="BQ23" i="31"/>
  <c r="BP23" i="31"/>
  <c r="BO23" i="31"/>
  <c r="BN23" i="31"/>
  <c r="BM23" i="31"/>
  <c r="BL23" i="31"/>
  <c r="BJ23" i="31"/>
  <c r="BH23" i="31"/>
  <c r="BF23" i="31"/>
  <c r="BD23" i="31"/>
  <c r="BB23" i="31"/>
  <c r="AZ23" i="31"/>
  <c r="AX23" i="31"/>
  <c r="AV23" i="31"/>
  <c r="AT23" i="31"/>
  <c r="AR23" i="31"/>
  <c r="AP23" i="31"/>
  <c r="AM23" i="31"/>
  <c r="AL23" i="31"/>
  <c r="AK23" i="31"/>
  <c r="AJ23" i="31"/>
  <c r="AI23" i="31"/>
  <c r="AH23" i="31"/>
  <c r="AG23" i="31"/>
  <c r="AF23" i="31"/>
  <c r="AE23" i="31"/>
  <c r="AD23" i="31"/>
  <c r="AC23" i="31"/>
  <c r="Z23" i="31"/>
  <c r="W23" i="31"/>
  <c r="V23" i="31"/>
  <c r="U23" i="31"/>
  <c r="CM22" i="31"/>
  <c r="CL22" i="31"/>
  <c r="CK22" i="31"/>
  <c r="CJ22" i="31"/>
  <c r="CI22" i="31"/>
  <c r="CH22" i="31"/>
  <c r="CG22" i="31"/>
  <c r="CF22" i="31"/>
  <c r="CE22" i="31"/>
  <c r="CD22" i="31"/>
  <c r="CC22" i="31"/>
  <c r="CB22" i="31"/>
  <c r="CA22" i="31"/>
  <c r="BZ22" i="31"/>
  <c r="BY22" i="31"/>
  <c r="BX22" i="31"/>
  <c r="BV22" i="31"/>
  <c r="BU22" i="31"/>
  <c r="BS22" i="31"/>
  <c r="BR22" i="31"/>
  <c r="BQ22" i="31"/>
  <c r="BP22" i="31"/>
  <c r="BO22" i="31"/>
  <c r="BN22" i="31"/>
  <c r="BM22" i="31"/>
  <c r="BL22" i="31"/>
  <c r="BJ22" i="31"/>
  <c r="BH22" i="31"/>
  <c r="BF22" i="31"/>
  <c r="BD22" i="31"/>
  <c r="BB22" i="31"/>
  <c r="AZ22" i="31"/>
  <c r="AX22" i="31"/>
  <c r="AV22" i="31"/>
  <c r="AT22" i="31"/>
  <c r="AR22" i="31"/>
  <c r="AP22" i="31"/>
  <c r="AM22" i="31"/>
  <c r="AL22" i="31"/>
  <c r="AK22" i="31"/>
  <c r="AJ22" i="31"/>
  <c r="AI22" i="31"/>
  <c r="AH22" i="31"/>
  <c r="AG22" i="31"/>
  <c r="AF22" i="31"/>
  <c r="AE22" i="31"/>
  <c r="AD22" i="31"/>
  <c r="AC22" i="31"/>
  <c r="Z22" i="31"/>
  <c r="W22" i="31"/>
  <c r="V22" i="31"/>
  <c r="U22" i="31"/>
  <c r="CM21" i="31"/>
  <c r="CL21" i="31"/>
  <c r="CK21" i="31"/>
  <c r="CJ21" i="31"/>
  <c r="CI21" i="31"/>
  <c r="CH21" i="31"/>
  <c r="CG21" i="31"/>
  <c r="CF21" i="31"/>
  <c r="CE21" i="31"/>
  <c r="CD21" i="31"/>
  <c r="CC21" i="31"/>
  <c r="CB21" i="31"/>
  <c r="CA21" i="31"/>
  <c r="BZ21" i="31"/>
  <c r="BY21" i="31"/>
  <c r="BX21" i="31"/>
  <c r="BV21" i="31"/>
  <c r="BU21" i="31"/>
  <c r="BS21" i="31"/>
  <c r="BR21" i="31"/>
  <c r="BQ21" i="31"/>
  <c r="BP21" i="31"/>
  <c r="BO21" i="31"/>
  <c r="BN21" i="31"/>
  <c r="BM21" i="31"/>
  <c r="BL21" i="31"/>
  <c r="BJ21" i="31"/>
  <c r="BH21" i="31"/>
  <c r="BF21" i="31"/>
  <c r="BD21" i="31"/>
  <c r="BB21" i="31"/>
  <c r="AZ21" i="31"/>
  <c r="AX21" i="31"/>
  <c r="AV21" i="31"/>
  <c r="AT21" i="31"/>
  <c r="AR21" i="31"/>
  <c r="AP21" i="31"/>
  <c r="AM21" i="31"/>
  <c r="AL21" i="31"/>
  <c r="AK21" i="31"/>
  <c r="AJ21" i="31"/>
  <c r="AI21" i="31"/>
  <c r="AH21" i="31"/>
  <c r="AG21" i="31"/>
  <c r="AF21" i="31"/>
  <c r="AE21" i="31"/>
  <c r="AD21" i="31"/>
  <c r="AC21" i="31"/>
  <c r="Z21" i="31"/>
  <c r="W21" i="31"/>
  <c r="V21" i="31"/>
  <c r="U21" i="31"/>
  <c r="CM20" i="31"/>
  <c r="CL20" i="31"/>
  <c r="CK20" i="31"/>
  <c r="CJ20" i="31"/>
  <c r="CI20" i="31"/>
  <c r="CH20" i="31"/>
  <c r="CG20" i="31"/>
  <c r="CF20" i="31"/>
  <c r="CE20" i="31"/>
  <c r="CD20" i="31"/>
  <c r="CC20" i="31"/>
  <c r="CB20" i="31"/>
  <c r="CA20" i="31"/>
  <c r="BZ20" i="31"/>
  <c r="BY20" i="31"/>
  <c r="BX20" i="31"/>
  <c r="BV20" i="31"/>
  <c r="BU20" i="31"/>
  <c r="BS20" i="31"/>
  <c r="BR20" i="31"/>
  <c r="BQ20" i="31"/>
  <c r="BP20" i="31"/>
  <c r="BO20" i="31"/>
  <c r="BN20" i="31"/>
  <c r="BM20" i="31"/>
  <c r="BL20" i="31"/>
  <c r="BJ20" i="31"/>
  <c r="BH20" i="31"/>
  <c r="BF20" i="31"/>
  <c r="BD20" i="31"/>
  <c r="BB20" i="31"/>
  <c r="AZ20" i="31"/>
  <c r="AX20" i="31"/>
  <c r="AV20" i="31"/>
  <c r="AT20" i="31"/>
  <c r="AR20" i="31"/>
  <c r="AP20" i="31"/>
  <c r="AM20" i="31"/>
  <c r="AL20" i="31"/>
  <c r="AK20" i="31"/>
  <c r="AJ20" i="31"/>
  <c r="AI20" i="31"/>
  <c r="AH20" i="31"/>
  <c r="AG20" i="31"/>
  <c r="AF20" i="31"/>
  <c r="AE20" i="31"/>
  <c r="AD20" i="31"/>
  <c r="AC20" i="31"/>
  <c r="Z20" i="31"/>
  <c r="W20" i="31"/>
  <c r="V20" i="31"/>
  <c r="U20" i="31"/>
  <c r="CM19" i="31"/>
  <c r="CL19" i="31"/>
  <c r="CK19" i="31"/>
  <c r="CJ19" i="31"/>
  <c r="CI19" i="31"/>
  <c r="CH19" i="31"/>
  <c r="CG19" i="31"/>
  <c r="CF19" i="31"/>
  <c r="CE19" i="31"/>
  <c r="CD19" i="31"/>
  <c r="CC19" i="31"/>
  <c r="CB19" i="31"/>
  <c r="CA19" i="31"/>
  <c r="BZ19" i="31"/>
  <c r="BY19" i="31"/>
  <c r="BX19" i="31"/>
  <c r="BV19" i="31"/>
  <c r="BU19" i="31"/>
  <c r="BS19" i="31"/>
  <c r="BR19" i="31"/>
  <c r="BQ19" i="31"/>
  <c r="BP19" i="31"/>
  <c r="BO19" i="31"/>
  <c r="BN19" i="31"/>
  <c r="BM19" i="31"/>
  <c r="BL19" i="31"/>
  <c r="BJ19" i="31"/>
  <c r="BH19" i="31"/>
  <c r="BF19" i="31"/>
  <c r="BD19" i="31"/>
  <c r="BB19" i="31"/>
  <c r="AZ19" i="31"/>
  <c r="AX19" i="31"/>
  <c r="AV19" i="31"/>
  <c r="AT19" i="31"/>
  <c r="AR19" i="31"/>
  <c r="AP19" i="31"/>
  <c r="AM19" i="31"/>
  <c r="AL19" i="31"/>
  <c r="AK19" i="31"/>
  <c r="AJ19" i="31"/>
  <c r="AI19" i="31"/>
  <c r="AH19" i="31"/>
  <c r="AG19" i="31"/>
  <c r="AF19" i="31"/>
  <c r="AE19" i="31"/>
  <c r="AD19" i="31"/>
  <c r="AC19" i="31"/>
  <c r="Z19" i="31"/>
  <c r="W19" i="31"/>
  <c r="V19" i="31"/>
  <c r="U19" i="31"/>
  <c r="CM18" i="31"/>
  <c r="CL18" i="31"/>
  <c r="CK18" i="31"/>
  <c r="CJ18" i="31"/>
  <c r="CI18" i="31"/>
  <c r="CH18" i="31"/>
  <c r="CG18" i="31"/>
  <c r="CF18" i="31"/>
  <c r="CE18" i="31"/>
  <c r="CD18" i="31"/>
  <c r="CC18" i="31"/>
  <c r="CB18" i="31"/>
  <c r="CA18" i="31"/>
  <c r="BZ18" i="31"/>
  <c r="BY18" i="31"/>
  <c r="BX18" i="31"/>
  <c r="BV18" i="31"/>
  <c r="BU18" i="31"/>
  <c r="BS18" i="31"/>
  <c r="BR18" i="31"/>
  <c r="BQ18" i="31"/>
  <c r="BP18" i="31"/>
  <c r="BO18" i="31"/>
  <c r="BN18" i="31"/>
  <c r="BM18" i="31"/>
  <c r="BL18" i="31"/>
  <c r="BJ18" i="31"/>
  <c r="BH18" i="31"/>
  <c r="BF18" i="31"/>
  <c r="BD18" i="31"/>
  <c r="BB18" i="31"/>
  <c r="AZ18" i="31"/>
  <c r="AX18" i="31"/>
  <c r="AV18" i="31"/>
  <c r="AT18" i="31"/>
  <c r="AR18" i="31"/>
  <c r="AP18" i="31"/>
  <c r="AM18" i="31"/>
  <c r="AL18" i="31"/>
  <c r="AK18" i="31"/>
  <c r="AJ18" i="31"/>
  <c r="AI18" i="31"/>
  <c r="AH18" i="31"/>
  <c r="AG18" i="31"/>
  <c r="AF18" i="31"/>
  <c r="AE18" i="31"/>
  <c r="AD18" i="31"/>
  <c r="AC18" i="31"/>
  <c r="Z18" i="31"/>
  <c r="W18" i="31"/>
  <c r="V18" i="31"/>
  <c r="U18" i="31"/>
  <c r="CM17" i="31"/>
  <c r="CL17" i="31"/>
  <c r="CK17" i="31"/>
  <c r="CJ17" i="31"/>
  <c r="CI17" i="31"/>
  <c r="CH17" i="31"/>
  <c r="CG17" i="31"/>
  <c r="CF17" i="31"/>
  <c r="CE17" i="31"/>
  <c r="CD17" i="31"/>
  <c r="CC17" i="31"/>
  <c r="CB17" i="31"/>
  <c r="CA17" i="31"/>
  <c r="BZ17" i="31"/>
  <c r="BY17" i="31"/>
  <c r="BX17" i="31"/>
  <c r="BV17" i="31"/>
  <c r="BU17" i="31"/>
  <c r="BS17" i="31"/>
  <c r="BR17" i="31"/>
  <c r="BQ17" i="31"/>
  <c r="BP17" i="31"/>
  <c r="BO17" i="31"/>
  <c r="BN17" i="31"/>
  <c r="BM17" i="31"/>
  <c r="BL17" i="31"/>
  <c r="BJ17" i="31"/>
  <c r="BH17" i="31"/>
  <c r="BF17" i="31"/>
  <c r="BD17" i="31"/>
  <c r="BB17" i="31"/>
  <c r="AZ17" i="31"/>
  <c r="AX17" i="31"/>
  <c r="AV17" i="31"/>
  <c r="AT17" i="31"/>
  <c r="AR17" i="31"/>
  <c r="AP17" i="31"/>
  <c r="AM17" i="31"/>
  <c r="AL17" i="31"/>
  <c r="AK17" i="31"/>
  <c r="AJ17" i="31"/>
  <c r="AI17" i="31"/>
  <c r="AH17" i="31"/>
  <c r="AG17" i="31"/>
  <c r="AF17" i="31"/>
  <c r="AE17" i="31"/>
  <c r="AD17" i="31"/>
  <c r="AC17" i="31"/>
  <c r="Z17" i="31"/>
  <c r="W17" i="31"/>
  <c r="V17" i="31"/>
  <c r="U17" i="31"/>
  <c r="CM16" i="31"/>
  <c r="CL16" i="31"/>
  <c r="CK16" i="31"/>
  <c r="CJ16" i="31"/>
  <c r="CI16" i="31"/>
  <c r="CH16" i="31"/>
  <c r="CG16" i="31"/>
  <c r="CF16" i="31"/>
  <c r="CE16" i="31"/>
  <c r="CD16" i="31"/>
  <c r="CC16" i="31"/>
  <c r="CB16" i="31"/>
  <c r="CA16" i="31"/>
  <c r="BZ16" i="31"/>
  <c r="BY16" i="31"/>
  <c r="BX16" i="31"/>
  <c r="BV16" i="31"/>
  <c r="BU16" i="31"/>
  <c r="BS16" i="31"/>
  <c r="BR16" i="31"/>
  <c r="BQ16" i="31"/>
  <c r="BP16" i="31"/>
  <c r="BO16" i="31"/>
  <c r="BN16" i="31"/>
  <c r="BM16" i="31"/>
  <c r="BL16" i="31"/>
  <c r="BJ16" i="31"/>
  <c r="BH16" i="31"/>
  <c r="BF16" i="31"/>
  <c r="BD16" i="31"/>
  <c r="BB16" i="31"/>
  <c r="AZ16" i="31"/>
  <c r="AX16" i="31"/>
  <c r="AV16" i="31"/>
  <c r="AT16" i="31"/>
  <c r="AR16" i="31"/>
  <c r="AP16" i="31"/>
  <c r="AM16" i="31"/>
  <c r="AL16" i="31"/>
  <c r="AK16" i="31"/>
  <c r="AJ16" i="31"/>
  <c r="AI16" i="31"/>
  <c r="AH16" i="31"/>
  <c r="AG16" i="31"/>
  <c r="AF16" i="31"/>
  <c r="AE16" i="31"/>
  <c r="AD16" i="31"/>
  <c r="AC16" i="31"/>
  <c r="Z16" i="31"/>
  <c r="W16" i="31"/>
  <c r="V16" i="31"/>
  <c r="U16" i="31"/>
  <c r="CM15" i="31"/>
  <c r="CL15" i="31"/>
  <c r="CK15" i="31"/>
  <c r="CJ15" i="31"/>
  <c r="CI15" i="31"/>
  <c r="CH15" i="31"/>
  <c r="CG15" i="31"/>
  <c r="CF15" i="31"/>
  <c r="CE15" i="31"/>
  <c r="CD15" i="31"/>
  <c r="CC15" i="31"/>
  <c r="CB15" i="31"/>
  <c r="CA15" i="31"/>
  <c r="BZ15" i="31"/>
  <c r="BY15" i="31"/>
  <c r="BX15" i="31"/>
  <c r="BV15" i="31"/>
  <c r="BU15" i="31"/>
  <c r="BS15" i="31"/>
  <c r="BR15" i="31"/>
  <c r="BQ15" i="31"/>
  <c r="BP15" i="31"/>
  <c r="BO15" i="31"/>
  <c r="BN15" i="31"/>
  <c r="BM15" i="31"/>
  <c r="BL15" i="31"/>
  <c r="BJ15" i="31"/>
  <c r="BH15" i="31"/>
  <c r="BF15" i="31"/>
  <c r="BD15" i="31"/>
  <c r="BB15" i="31"/>
  <c r="AZ15" i="31"/>
  <c r="AX15" i="31"/>
  <c r="AV15" i="31"/>
  <c r="AT15" i="31"/>
  <c r="AR15" i="31"/>
  <c r="AP15" i="31"/>
  <c r="AM15" i="31"/>
  <c r="AL15" i="31"/>
  <c r="AK15" i="31"/>
  <c r="AJ15" i="31"/>
  <c r="AI15" i="31"/>
  <c r="AH15" i="31"/>
  <c r="AG15" i="31"/>
  <c r="AF15" i="31"/>
  <c r="AE15" i="31"/>
  <c r="AD15" i="31"/>
  <c r="AC15" i="31"/>
  <c r="Z15" i="31"/>
  <c r="W15" i="31"/>
  <c r="V15" i="31"/>
  <c r="U15" i="31"/>
  <c r="CM13" i="31"/>
  <c r="CL13" i="31"/>
  <c r="CK13" i="31"/>
  <c r="CJ13" i="31"/>
  <c r="CI13" i="31"/>
  <c r="CH13" i="31"/>
  <c r="CG13" i="31"/>
  <c r="CF13" i="31"/>
  <c r="CE13" i="31"/>
  <c r="CD13" i="31"/>
  <c r="CC13" i="31"/>
  <c r="CB13" i="31"/>
  <c r="CA13" i="31"/>
  <c r="BZ13" i="31"/>
  <c r="BY13" i="31"/>
  <c r="BX13" i="31"/>
  <c r="BV13" i="31"/>
  <c r="BU13" i="31"/>
  <c r="BS13" i="31"/>
  <c r="BR13" i="31"/>
  <c r="BQ13" i="31"/>
  <c r="BP13" i="31"/>
  <c r="BO13" i="31"/>
  <c r="BN13" i="31"/>
  <c r="BM13" i="31"/>
  <c r="BL13" i="31"/>
  <c r="BJ13" i="31"/>
  <c r="BH13" i="31"/>
  <c r="BF13" i="31"/>
  <c r="BD13" i="31"/>
  <c r="BB13" i="31"/>
  <c r="AZ13" i="31"/>
  <c r="AX13" i="31"/>
  <c r="AV13" i="31"/>
  <c r="AT13" i="31"/>
  <c r="AR13" i="31"/>
  <c r="AP13" i="31"/>
  <c r="AM13" i="31"/>
  <c r="AL13" i="31"/>
  <c r="AK13" i="31"/>
  <c r="AJ13" i="31"/>
  <c r="AI13" i="31"/>
  <c r="AH13" i="31"/>
  <c r="AG13" i="31"/>
  <c r="AF13" i="31"/>
  <c r="AE13" i="31"/>
  <c r="AD13" i="31"/>
  <c r="AC13" i="31"/>
  <c r="Z13" i="31"/>
  <c r="W13" i="31"/>
  <c r="V13" i="31"/>
  <c r="U13" i="31"/>
  <c r="CM12" i="31"/>
  <c r="CL12" i="31"/>
  <c r="CK12" i="31"/>
  <c r="CJ12" i="31"/>
  <c r="CI12" i="31"/>
  <c r="CH12" i="31"/>
  <c r="CG12" i="31"/>
  <c r="CF12" i="31"/>
  <c r="CE12" i="31"/>
  <c r="CD12" i="31"/>
  <c r="CC12" i="31"/>
  <c r="CB12" i="31"/>
  <c r="CA12" i="31"/>
  <c r="BZ12" i="31"/>
  <c r="BY12" i="31"/>
  <c r="BX12" i="31"/>
  <c r="BV12" i="31"/>
  <c r="BU12" i="31"/>
  <c r="BS12" i="31"/>
  <c r="BR12" i="31"/>
  <c r="BQ12" i="31"/>
  <c r="BP12" i="31"/>
  <c r="BO12" i="31"/>
  <c r="BN12" i="31"/>
  <c r="BM12" i="31"/>
  <c r="BL12" i="31"/>
  <c r="BJ12" i="31"/>
  <c r="BH12" i="31"/>
  <c r="BF12" i="31"/>
  <c r="BD12" i="31"/>
  <c r="BB12" i="31"/>
  <c r="AZ12" i="31"/>
  <c r="AX12" i="31"/>
  <c r="AV12" i="31"/>
  <c r="AT12" i="31"/>
  <c r="AR12" i="31"/>
  <c r="AP12" i="31"/>
  <c r="AM12" i="31"/>
  <c r="AL12" i="31"/>
  <c r="AK12" i="31"/>
  <c r="AJ12" i="31"/>
  <c r="AI12" i="31"/>
  <c r="AH12" i="31"/>
  <c r="AG12" i="31"/>
  <c r="AF12" i="31"/>
  <c r="AE12" i="31"/>
  <c r="AD12" i="31"/>
  <c r="AC12" i="31"/>
  <c r="Z12" i="31"/>
  <c r="W12" i="31"/>
  <c r="V12" i="31"/>
  <c r="U12" i="31"/>
  <c r="CM11" i="31"/>
  <c r="CL11" i="31"/>
  <c r="CK11" i="31"/>
  <c r="CJ11" i="31"/>
  <c r="CI11" i="31"/>
  <c r="CH11" i="31"/>
  <c r="CG11" i="31"/>
  <c r="CF11" i="31"/>
  <c r="CE11" i="31"/>
  <c r="CD11" i="31"/>
  <c r="CC11" i="31"/>
  <c r="CB11" i="31"/>
  <c r="CA11" i="31"/>
  <c r="BZ11" i="31"/>
  <c r="BY11" i="31"/>
  <c r="BX11" i="31"/>
  <c r="BV11" i="31"/>
  <c r="BU11" i="31"/>
  <c r="BS11" i="31"/>
  <c r="BR11" i="31"/>
  <c r="BQ11" i="31"/>
  <c r="BP11" i="31"/>
  <c r="BO11" i="31"/>
  <c r="BN11" i="31"/>
  <c r="BM11" i="31"/>
  <c r="BL11" i="31"/>
  <c r="BL10" i="31"/>
  <c r="L2" i="31"/>
  <c r="M1" i="30"/>
  <c r="A1" i="30"/>
  <c r="D10" i="29"/>
  <c r="E10" i="29"/>
  <c r="C5" i="30" s="1"/>
  <c r="F10" i="29"/>
  <c r="D5" i="30" s="1"/>
  <c r="G10" i="29"/>
  <c r="E5" i="30" s="1"/>
  <c r="H10" i="29"/>
  <c r="F5" i="30" s="1"/>
  <c r="I10" i="29"/>
  <c r="G5" i="30" s="1"/>
  <c r="J10" i="29"/>
  <c r="H5" i="30" s="1"/>
  <c r="K10" i="29"/>
  <c r="I5" i="30" s="1"/>
  <c r="L10" i="29"/>
  <c r="J5" i="30" s="1"/>
  <c r="M10" i="29"/>
  <c r="K5" i="30" s="1"/>
  <c r="N10" i="29"/>
  <c r="L5" i="30" s="1"/>
  <c r="O10" i="29"/>
  <c r="M5" i="30" s="1"/>
  <c r="P10" i="29"/>
  <c r="N5" i="30" s="1"/>
  <c r="O5" i="30"/>
  <c r="D11" i="29"/>
  <c r="E11" i="29"/>
  <c r="C6" i="30" s="1"/>
  <c r="F11" i="29"/>
  <c r="G11" i="29"/>
  <c r="E6" i="30" s="1"/>
  <c r="H11" i="29"/>
  <c r="F6" i="30" s="1"/>
  <c r="I11" i="29"/>
  <c r="G6" i="30" s="1"/>
  <c r="J11" i="29"/>
  <c r="H6" i="30" s="1"/>
  <c r="K11" i="29"/>
  <c r="I6" i="30" s="1"/>
  <c r="L11" i="29"/>
  <c r="J6" i="30" s="1"/>
  <c r="M11" i="29"/>
  <c r="K6" i="30" s="1"/>
  <c r="N11" i="29"/>
  <c r="L6" i="30" s="1"/>
  <c r="O11" i="29"/>
  <c r="M6" i="30" s="1"/>
  <c r="P11" i="29"/>
  <c r="N6" i="30" s="1"/>
  <c r="O6" i="30"/>
  <c r="D12" i="29"/>
  <c r="E12" i="29"/>
  <c r="C7" i="30" s="1"/>
  <c r="F12" i="29"/>
  <c r="D7" i="30" s="1"/>
  <c r="G12" i="29"/>
  <c r="E7" i="30" s="1"/>
  <c r="H12" i="29"/>
  <c r="F7" i="30" s="1"/>
  <c r="I12" i="29"/>
  <c r="G7" i="30" s="1"/>
  <c r="J12" i="29"/>
  <c r="H7" i="30" s="1"/>
  <c r="K12" i="29"/>
  <c r="I7" i="30" s="1"/>
  <c r="L12" i="29"/>
  <c r="J7" i="30" s="1"/>
  <c r="M12" i="29"/>
  <c r="K7" i="30" s="1"/>
  <c r="N12" i="29"/>
  <c r="L7" i="30" s="1"/>
  <c r="O12" i="29"/>
  <c r="M7" i="30" s="1"/>
  <c r="P12" i="29"/>
  <c r="N7" i="30" s="1"/>
  <c r="O7" i="30"/>
  <c r="D13" i="29"/>
  <c r="E13" i="29"/>
  <c r="C8" i="30" s="1"/>
  <c r="F13" i="29"/>
  <c r="D8" i="30" s="1"/>
  <c r="G13" i="29"/>
  <c r="E8" i="30" s="1"/>
  <c r="H13" i="29"/>
  <c r="F8" i="30" s="1"/>
  <c r="I13" i="29"/>
  <c r="G8" i="30" s="1"/>
  <c r="J13" i="29"/>
  <c r="H8" i="30" s="1"/>
  <c r="K13" i="29"/>
  <c r="I8" i="30" s="1"/>
  <c r="L13" i="29"/>
  <c r="J8" i="30" s="1"/>
  <c r="M13" i="29"/>
  <c r="K8" i="30" s="1"/>
  <c r="N13" i="29"/>
  <c r="L8" i="30" s="1"/>
  <c r="O13" i="29"/>
  <c r="M8" i="30" s="1"/>
  <c r="P13" i="29"/>
  <c r="N8" i="30" s="1"/>
  <c r="O8" i="30"/>
  <c r="D14" i="29"/>
  <c r="E14" i="29"/>
  <c r="C9" i="30" s="1"/>
  <c r="F14" i="29"/>
  <c r="D9" i="30" s="1"/>
  <c r="G14" i="29"/>
  <c r="E9" i="30" s="1"/>
  <c r="H14" i="29"/>
  <c r="F9" i="30" s="1"/>
  <c r="I14" i="29"/>
  <c r="G9" i="30" s="1"/>
  <c r="J14" i="29"/>
  <c r="H9" i="30" s="1"/>
  <c r="K14" i="29"/>
  <c r="I9" i="30" s="1"/>
  <c r="L14" i="29"/>
  <c r="J9" i="30" s="1"/>
  <c r="M14" i="29"/>
  <c r="K9" i="30" s="1"/>
  <c r="N14" i="29"/>
  <c r="L9" i="30" s="1"/>
  <c r="O14" i="29"/>
  <c r="M9" i="30" s="1"/>
  <c r="P14" i="29"/>
  <c r="N9" i="30" s="1"/>
  <c r="O9" i="30"/>
  <c r="D15" i="29"/>
  <c r="E15" i="29"/>
  <c r="C10" i="30" s="1"/>
  <c r="F15" i="29"/>
  <c r="D10" i="30" s="1"/>
  <c r="G15" i="29"/>
  <c r="E10" i="30" s="1"/>
  <c r="H15" i="29"/>
  <c r="F10" i="30" s="1"/>
  <c r="I15" i="29"/>
  <c r="G10" i="30" s="1"/>
  <c r="J15" i="29"/>
  <c r="H10" i="30" s="1"/>
  <c r="K15" i="29"/>
  <c r="I10" i="30" s="1"/>
  <c r="L15" i="29"/>
  <c r="J10" i="30" s="1"/>
  <c r="M15" i="29"/>
  <c r="K10" i="30" s="1"/>
  <c r="N15" i="29"/>
  <c r="L10" i="30" s="1"/>
  <c r="O15" i="29"/>
  <c r="M10" i="30" s="1"/>
  <c r="P15" i="29"/>
  <c r="N10" i="30" s="1"/>
  <c r="O10" i="30"/>
  <c r="D16" i="29"/>
  <c r="E16" i="29"/>
  <c r="C11" i="30" s="1"/>
  <c r="F16" i="29"/>
  <c r="D11" i="30" s="1"/>
  <c r="G16" i="29"/>
  <c r="E11" i="30" s="1"/>
  <c r="H16" i="29"/>
  <c r="F11" i="30" s="1"/>
  <c r="I16" i="29"/>
  <c r="G11" i="30" s="1"/>
  <c r="J16" i="29"/>
  <c r="H11" i="30" s="1"/>
  <c r="K16" i="29"/>
  <c r="I11" i="30" s="1"/>
  <c r="L16" i="29"/>
  <c r="J11" i="30" s="1"/>
  <c r="M16" i="29"/>
  <c r="K11" i="30" s="1"/>
  <c r="N16" i="29"/>
  <c r="L11" i="30" s="1"/>
  <c r="O16" i="29"/>
  <c r="M11" i="30" s="1"/>
  <c r="P16" i="29"/>
  <c r="N11" i="30" s="1"/>
  <c r="O11" i="30"/>
  <c r="D17" i="29"/>
  <c r="E17" i="29"/>
  <c r="C12" i="30" s="1"/>
  <c r="F17" i="29"/>
  <c r="G17" i="29"/>
  <c r="E12" i="30" s="1"/>
  <c r="H17" i="29"/>
  <c r="F12" i="30" s="1"/>
  <c r="I17" i="29"/>
  <c r="G12" i="30" s="1"/>
  <c r="J17" i="29"/>
  <c r="H12" i="30" s="1"/>
  <c r="K17" i="29"/>
  <c r="I12" i="30" s="1"/>
  <c r="L17" i="29"/>
  <c r="J12" i="30" s="1"/>
  <c r="M17" i="29"/>
  <c r="K12" i="30" s="1"/>
  <c r="N17" i="29"/>
  <c r="L12" i="30" s="1"/>
  <c r="O17" i="29"/>
  <c r="M12" i="30" s="1"/>
  <c r="P17" i="29"/>
  <c r="N12" i="30" s="1"/>
  <c r="O12" i="30"/>
  <c r="E9" i="29"/>
  <c r="C4" i="30" s="1"/>
  <c r="F9" i="29"/>
  <c r="D4" i="30" s="1"/>
  <c r="G9" i="29"/>
  <c r="E4" i="30" s="1"/>
  <c r="H9" i="29"/>
  <c r="F4" i="30" s="1"/>
  <c r="I9" i="29"/>
  <c r="G4" i="30" s="1"/>
  <c r="J9" i="29"/>
  <c r="H4" i="30" s="1"/>
  <c r="K9" i="29"/>
  <c r="I4" i="30" s="1"/>
  <c r="L9" i="29"/>
  <c r="J4" i="30" s="1"/>
  <c r="M9" i="29"/>
  <c r="K4" i="30" s="1"/>
  <c r="N9" i="29"/>
  <c r="L4" i="30" s="1"/>
  <c r="O9" i="29"/>
  <c r="M4" i="30" s="1"/>
  <c r="P9" i="29"/>
  <c r="N4" i="30" s="1"/>
  <c r="Q9" i="29"/>
  <c r="O4" i="30" s="1"/>
  <c r="D9" i="29"/>
  <c r="B4" i="30" s="1"/>
  <c r="C10" i="29"/>
  <c r="C11" i="29"/>
  <c r="C12" i="29"/>
  <c r="C13" i="29"/>
  <c r="C14" i="29"/>
  <c r="C15" i="29"/>
  <c r="C16" i="29"/>
  <c r="C17" i="29"/>
  <c r="C9" i="29"/>
  <c r="A10" i="29"/>
  <c r="A5" i="30" s="1"/>
  <c r="A11" i="29"/>
  <c r="A6" i="30" s="1"/>
  <c r="A12" i="29"/>
  <c r="A7" i="30" s="1"/>
  <c r="A13" i="29"/>
  <c r="A8" i="30" s="1"/>
  <c r="A14" i="29"/>
  <c r="A9" i="30" s="1"/>
  <c r="A15" i="29"/>
  <c r="A10" i="30" s="1"/>
  <c r="A16" i="29"/>
  <c r="A11" i="30" s="1"/>
  <c r="A17" i="29"/>
  <c r="A12" i="30" s="1"/>
  <c r="A9" i="29"/>
  <c r="A4" i="30" s="1"/>
  <c r="BM55" i="25"/>
  <c r="BM32" i="25"/>
  <c r="BM33" i="25"/>
  <c r="BM34" i="25"/>
  <c r="BM35" i="25"/>
  <c r="BM36" i="25"/>
  <c r="BM37" i="25"/>
  <c r="BM38" i="25"/>
  <c r="BM39" i="25"/>
  <c r="BM40" i="25"/>
  <c r="BM41" i="25"/>
  <c r="BM42" i="25"/>
  <c r="BM43" i="25"/>
  <c r="BM44" i="25"/>
  <c r="BM45" i="25"/>
  <c r="BM46" i="25"/>
  <c r="BM47" i="25"/>
  <c r="BM48" i="25"/>
  <c r="BM49" i="25"/>
  <c r="BM50" i="25"/>
  <c r="BM51" i="25"/>
  <c r="BM52" i="25"/>
  <c r="BM54" i="25"/>
  <c r="BD12" i="28"/>
  <c r="BD13" i="28"/>
  <c r="BD14" i="28"/>
  <c r="BD15" i="28"/>
  <c r="BD16" i="28"/>
  <c r="BD17" i="28"/>
  <c r="BD18" i="28"/>
  <c r="BD19" i="28"/>
  <c r="BD11" i="28"/>
  <c r="M238" i="23"/>
  <c r="M26" i="23"/>
  <c r="M221" i="23"/>
  <c r="M138" i="23"/>
  <c r="M754" i="23"/>
  <c r="M683" i="23"/>
  <c r="M776" i="23"/>
  <c r="M853" i="23"/>
  <c r="M647" i="23"/>
  <c r="M597" i="23"/>
  <c r="M457" i="23"/>
  <c r="M524" i="23"/>
  <c r="M452" i="23"/>
  <c r="M385" i="23"/>
  <c r="L44" i="23"/>
  <c r="L279" i="23"/>
  <c r="M115" i="23"/>
  <c r="M53" i="23"/>
  <c r="M170" i="23"/>
  <c r="M184" i="23"/>
  <c r="M915" i="23"/>
  <c r="M835" i="23"/>
  <c r="M651" i="23"/>
  <c r="M781" i="23"/>
  <c r="M686" i="23"/>
  <c r="M628" i="23"/>
  <c r="M506" i="23"/>
  <c r="M417" i="23"/>
  <c r="M380" i="23"/>
  <c r="M313" i="23"/>
  <c r="L251" i="23"/>
  <c r="L219" i="23"/>
  <c r="M49" i="23"/>
  <c r="M144" i="23"/>
  <c r="M180" i="23"/>
  <c r="M254" i="23"/>
  <c r="M762" i="23"/>
  <c r="M763" i="23"/>
  <c r="M831" i="23"/>
  <c r="M590" i="23"/>
  <c r="M717" i="23"/>
  <c r="M556" i="23"/>
  <c r="M528" i="23"/>
  <c r="M424" i="23"/>
  <c r="M209" i="23"/>
  <c r="M187" i="23"/>
  <c r="M41" i="23"/>
  <c r="M127" i="23"/>
  <c r="M240" i="23"/>
  <c r="M884" i="23"/>
  <c r="M753" i="23"/>
  <c r="M830" i="23"/>
  <c r="M614" i="23"/>
  <c r="M640" i="23"/>
  <c r="M633" i="23"/>
  <c r="M510" i="23"/>
  <c r="M414" i="23"/>
  <c r="M363" i="23"/>
  <c r="L196" i="23"/>
  <c r="L118" i="23"/>
  <c r="M116" i="23"/>
  <c r="M59" i="23"/>
  <c r="M220" i="23"/>
  <c r="M63" i="23"/>
  <c r="M176" i="23"/>
  <c r="M876" i="23"/>
  <c r="M745" i="23"/>
  <c r="M822" i="23"/>
  <c r="M582" i="23"/>
  <c r="M632" i="23"/>
  <c r="M625" i="23"/>
  <c r="M502" i="23"/>
  <c r="M406" i="23"/>
  <c r="M355" i="23"/>
  <c r="L115" i="23"/>
  <c r="L76" i="23"/>
  <c r="M177" i="23"/>
  <c r="M183" i="23"/>
  <c r="M151" i="23"/>
  <c r="M125" i="23"/>
  <c r="M60" i="23"/>
  <c r="M804" i="23"/>
  <c r="M864" i="23"/>
  <c r="M750" i="23"/>
  <c r="M648" i="23"/>
  <c r="M560" i="23"/>
  <c r="M529" i="23"/>
  <c r="M525" i="23"/>
  <c r="M437" i="23"/>
  <c r="M214" i="23"/>
  <c r="M269" i="23"/>
  <c r="M234" i="23"/>
  <c r="M248" i="23"/>
  <c r="M746" i="23"/>
  <c r="M843" i="23"/>
  <c r="M715" i="23"/>
  <c r="M789" i="23"/>
  <c r="M694" i="23"/>
  <c r="M636" i="23"/>
  <c r="M514" i="23"/>
  <c r="M419" i="23"/>
  <c r="M411" i="23"/>
  <c r="M321" i="23"/>
  <c r="L21" i="23"/>
  <c r="L283" i="23"/>
  <c r="M305" i="23"/>
  <c r="M137" i="23"/>
  <c r="M33" i="23"/>
  <c r="M244" i="23"/>
  <c r="M826" i="23"/>
  <c r="M771" i="23"/>
  <c r="M839" i="23"/>
  <c r="M691" i="23"/>
  <c r="M566" i="23"/>
  <c r="M564" i="23"/>
  <c r="M536" i="23"/>
  <c r="M432" i="23"/>
  <c r="M374" i="23"/>
  <c r="M344" i="23"/>
  <c r="L58" i="23"/>
  <c r="M128" i="23"/>
  <c r="M252" i="23"/>
  <c r="M85" i="23"/>
  <c r="M207" i="23"/>
  <c r="M260" i="23"/>
  <c r="M910" i="23"/>
  <c r="M889" i="23"/>
  <c r="M767" i="23"/>
  <c r="M658" i="23"/>
  <c r="M653" i="23"/>
  <c r="M587" i="23"/>
  <c r="M418" i="23"/>
  <c r="M455" i="23"/>
  <c r="M186" i="23"/>
  <c r="M192" i="23"/>
  <c r="M279" i="23"/>
  <c r="M13" i="23"/>
  <c r="M103" i="23"/>
  <c r="M820" i="23"/>
  <c r="M880" i="23"/>
  <c r="M766" i="23"/>
  <c r="M664" i="23"/>
  <c r="M576" i="23"/>
  <c r="M569" i="23"/>
  <c r="M541" i="23"/>
  <c r="M453" i="23"/>
  <c r="M394" i="23"/>
  <c r="L108" i="23"/>
  <c r="L163" i="23"/>
  <c r="M36" i="23"/>
  <c r="M16" i="23"/>
  <c r="M215" i="23"/>
  <c r="M205" i="23"/>
  <c r="M39" i="23"/>
  <c r="M812" i="23"/>
  <c r="M872" i="23"/>
  <c r="M758" i="23"/>
  <c r="M656" i="23"/>
  <c r="M568" i="23"/>
  <c r="M561" i="23"/>
  <c r="M533" i="23"/>
  <c r="M445" i="23"/>
  <c r="M386" i="23"/>
  <c r="L187" i="23"/>
  <c r="L83" i="23"/>
  <c r="M296" i="23"/>
  <c r="M51" i="23"/>
  <c r="M189" i="23"/>
  <c r="M204" i="23"/>
  <c r="M906" i="23"/>
  <c r="M740" i="23"/>
  <c r="M800" i="23"/>
  <c r="M877" i="23"/>
  <c r="M671" i="23"/>
  <c r="M621" i="23"/>
  <c r="M491" i="23"/>
  <c r="M548" i="23"/>
  <c r="M476" i="23"/>
  <c r="M314" i="23"/>
  <c r="L85" i="23"/>
  <c r="L296" i="23"/>
  <c r="M52" i="23"/>
  <c r="M278" i="23"/>
  <c r="M67" i="23"/>
  <c r="M65" i="23"/>
  <c r="M874" i="23"/>
  <c r="M859" i="23"/>
  <c r="M728" i="23"/>
  <c r="M805" i="23"/>
  <c r="M710" i="23"/>
  <c r="M497" i="23"/>
  <c r="M530" i="23"/>
  <c r="M481" i="23"/>
  <c r="M388" i="23"/>
  <c r="M337" i="23"/>
  <c r="L300" i="23"/>
  <c r="L117" i="23"/>
  <c r="M791" i="23"/>
  <c r="M400" i="23"/>
  <c r="L168" i="23"/>
  <c r="L228" i="23"/>
  <c r="L96" i="23"/>
  <c r="L899" i="23"/>
  <c r="L874" i="23"/>
  <c r="L760" i="23"/>
  <c r="L632" i="23"/>
  <c r="L591" i="23"/>
  <c r="L538" i="23"/>
  <c r="L536" i="23"/>
  <c r="L440" i="23"/>
  <c r="L366" i="23"/>
  <c r="L344" i="23"/>
  <c r="J815" i="23"/>
  <c r="M727" i="23"/>
  <c r="M360" i="23"/>
  <c r="L72" i="23"/>
  <c r="M58" i="23"/>
  <c r="M265" i="23"/>
  <c r="M97" i="23"/>
  <c r="M47" i="23"/>
  <c r="M907" i="23"/>
  <c r="M779" i="23"/>
  <c r="M847" i="23"/>
  <c r="M725" i="23"/>
  <c r="M591" i="23"/>
  <c r="M572" i="23"/>
  <c r="M544" i="23"/>
  <c r="M440" i="23"/>
  <c r="M382" i="23"/>
  <c r="M352" i="23"/>
  <c r="L243" i="23"/>
  <c r="M241" i="23"/>
  <c r="M107" i="23"/>
  <c r="M285" i="23"/>
  <c r="M271" i="23"/>
  <c r="M213" i="23"/>
  <c r="M918" i="23"/>
  <c r="M897" i="23"/>
  <c r="M775" i="23"/>
  <c r="M666" i="23"/>
  <c r="M661" i="23"/>
  <c r="M595" i="23"/>
  <c r="M449" i="23"/>
  <c r="M463" i="23"/>
  <c r="M310" i="23"/>
  <c r="M375" i="23"/>
  <c r="L69" i="23"/>
  <c r="M276" i="23"/>
  <c r="M64" i="23"/>
  <c r="M242" i="23"/>
  <c r="M30" i="23"/>
  <c r="M194" i="23"/>
  <c r="M898" i="23"/>
  <c r="M825" i="23"/>
  <c r="M643" i="23"/>
  <c r="M705" i="23"/>
  <c r="M692" i="23"/>
  <c r="M618" i="23"/>
  <c r="M495" i="23"/>
  <c r="M486" i="23"/>
  <c r="M122" i="23"/>
  <c r="M307" i="23"/>
  <c r="M102" i="23"/>
  <c r="M99" i="23"/>
  <c r="M922" i="23"/>
  <c r="M756" i="23"/>
  <c r="M816" i="23"/>
  <c r="M893" i="23"/>
  <c r="M687" i="23"/>
  <c r="M637" i="23"/>
  <c r="M507" i="23"/>
  <c r="M443" i="23"/>
  <c r="M332" i="23"/>
  <c r="M330" i="23"/>
  <c r="L216" i="23"/>
  <c r="L121" i="23"/>
  <c r="M113" i="23"/>
  <c r="M179" i="23"/>
  <c r="M38" i="23"/>
  <c r="M35" i="23"/>
  <c r="M914" i="23"/>
  <c r="M748" i="23"/>
  <c r="M808" i="23"/>
  <c r="M885" i="23"/>
  <c r="M679" i="23"/>
  <c r="M629" i="23"/>
  <c r="M499" i="23"/>
  <c r="M441" i="23"/>
  <c r="M484" i="23"/>
  <c r="M322" i="23"/>
  <c r="L126" i="23"/>
  <c r="L25" i="23"/>
  <c r="M272" i="23"/>
  <c r="M159" i="23"/>
  <c r="M131" i="23"/>
  <c r="M129" i="23"/>
  <c r="M905" i="23"/>
  <c r="M867" i="23"/>
  <c r="M736" i="23"/>
  <c r="M813" i="23"/>
  <c r="M718" i="23"/>
  <c r="M557" i="23"/>
  <c r="M538" i="23"/>
  <c r="M483" i="23"/>
  <c r="M412" i="23"/>
  <c r="M345" i="23"/>
  <c r="L120" i="23"/>
  <c r="L181" i="23"/>
  <c r="M198" i="23"/>
  <c r="M146" i="23"/>
  <c r="M225" i="23"/>
  <c r="M175" i="23"/>
  <c r="M802" i="23"/>
  <c r="M795" i="23"/>
  <c r="M863" i="23"/>
  <c r="M741" i="23"/>
  <c r="M646" i="23"/>
  <c r="M588" i="23"/>
  <c r="M433" i="23"/>
  <c r="M456" i="23"/>
  <c r="M398" i="23"/>
  <c r="M368" i="23"/>
  <c r="L140" i="23"/>
  <c r="M275" i="23"/>
  <c r="M682" i="23"/>
  <c r="L68" i="23"/>
  <c r="L229" i="23"/>
  <c r="L192" i="23"/>
  <c r="L302" i="23"/>
  <c r="L909" i="23"/>
  <c r="L810" i="23"/>
  <c r="L887" i="23"/>
  <c r="L666" i="23"/>
  <c r="L661" i="23"/>
  <c r="L595" i="23"/>
  <c r="L451" i="23"/>
  <c r="L471" i="23"/>
  <c r="L404" i="23"/>
  <c r="J901" i="23"/>
  <c r="M104" i="23"/>
  <c r="M575" i="23"/>
  <c r="L57" i="23"/>
  <c r="L165" i="23"/>
  <c r="M250" i="23"/>
  <c r="M235" i="23"/>
  <c r="M237" i="23"/>
  <c r="M148" i="23"/>
  <c r="M37" i="23"/>
  <c r="M730" i="23"/>
  <c r="M675" i="23"/>
  <c r="M783" i="23"/>
  <c r="M674" i="23"/>
  <c r="M669" i="23"/>
  <c r="M603" i="23"/>
  <c r="M451" i="23"/>
  <c r="M471" i="23"/>
  <c r="M318" i="23"/>
  <c r="M383" i="23"/>
  <c r="L133" i="23"/>
  <c r="M19" i="23"/>
  <c r="M232" i="23"/>
  <c r="M306" i="23"/>
  <c r="M94" i="23"/>
  <c r="M258" i="23"/>
  <c r="M901" i="23"/>
  <c r="M833" i="23"/>
  <c r="M707" i="23"/>
  <c r="M713" i="23"/>
  <c r="M700" i="23"/>
  <c r="M626" i="23"/>
  <c r="M503" i="23"/>
  <c r="M348" i="23"/>
  <c r="M341" i="23"/>
  <c r="M311" i="23"/>
  <c r="L50" i="23"/>
  <c r="M196" i="23"/>
  <c r="M92" i="23"/>
  <c r="M105" i="23"/>
  <c r="M191" i="23"/>
  <c r="M304" i="23"/>
  <c r="M892" i="23"/>
  <c r="M761" i="23"/>
  <c r="M838" i="23"/>
  <c r="M641" i="23"/>
  <c r="M583" i="23"/>
  <c r="M537" i="23"/>
  <c r="M518" i="23"/>
  <c r="M422" i="23"/>
  <c r="M98" i="23"/>
  <c r="M17" i="23"/>
  <c r="M259" i="23"/>
  <c r="M257" i="23"/>
  <c r="M921" i="23"/>
  <c r="M883" i="23"/>
  <c r="M752" i="23"/>
  <c r="M829" i="23"/>
  <c r="M574" i="23"/>
  <c r="M573" i="23"/>
  <c r="M554" i="23"/>
  <c r="M500" i="23"/>
  <c r="M428" i="23"/>
  <c r="M361" i="23"/>
  <c r="L307" i="23"/>
  <c r="L86" i="23"/>
  <c r="M89" i="23"/>
  <c r="M168" i="23"/>
  <c r="M195" i="23"/>
  <c r="M193" i="23"/>
  <c r="M913" i="23"/>
  <c r="M875" i="23"/>
  <c r="M744" i="23"/>
  <c r="M821" i="23"/>
  <c r="M475" i="23"/>
  <c r="M565" i="23"/>
  <c r="M546" i="23"/>
  <c r="M492" i="23"/>
  <c r="M420" i="23"/>
  <c r="M353" i="23"/>
  <c r="L162" i="23"/>
  <c r="L245" i="23"/>
  <c r="M247" i="23"/>
  <c r="M274" i="23"/>
  <c r="M289" i="23"/>
  <c r="M239" i="23"/>
  <c r="M866" i="23"/>
  <c r="M803" i="23"/>
  <c r="M871" i="23"/>
  <c r="M749" i="23"/>
  <c r="M654" i="23"/>
  <c r="M596" i="23"/>
  <c r="M435" i="23"/>
  <c r="M464" i="23"/>
  <c r="M308" i="23"/>
  <c r="M149" i="23"/>
  <c r="M84" i="23"/>
  <c r="M28" i="23"/>
  <c r="M158" i="23"/>
  <c r="M156" i="23"/>
  <c r="M909" i="23"/>
  <c r="M841" i="23"/>
  <c r="M719" i="23"/>
  <c r="M505" i="23"/>
  <c r="M708" i="23"/>
  <c r="M634" i="23"/>
  <c r="M511" i="23"/>
  <c r="M407" i="23"/>
  <c r="M349" i="23"/>
  <c r="M319" i="23"/>
  <c r="L146" i="23"/>
  <c r="M218" i="23"/>
  <c r="M253" i="23"/>
  <c r="M169" i="23"/>
  <c r="M255" i="23"/>
  <c r="M57" i="23"/>
  <c r="M770" i="23"/>
  <c r="M769" i="23"/>
  <c r="M846" i="23"/>
  <c r="M649" i="23"/>
  <c r="M615" i="23"/>
  <c r="M562" i="23"/>
  <c r="M526" i="23"/>
  <c r="M430" i="23"/>
  <c r="M379" i="23"/>
  <c r="L153" i="23"/>
  <c r="L183" i="23"/>
  <c r="M108" i="23"/>
  <c r="M25" i="23"/>
  <c r="M188" i="23"/>
  <c r="M70" i="23"/>
  <c r="M167" i="23"/>
  <c r="M828" i="23"/>
  <c r="M888" i="23"/>
  <c r="M774" i="23"/>
  <c r="M672" i="23"/>
  <c r="M584" i="23"/>
  <c r="M577" i="23"/>
  <c r="M549" i="23"/>
  <c r="M461" i="23"/>
  <c r="M81" i="23"/>
  <c r="M171" i="23"/>
  <c r="M42" i="23"/>
  <c r="M56" i="23"/>
  <c r="M912" i="23"/>
  <c r="M819" i="23"/>
  <c r="M887" i="23"/>
  <c r="M765" i="23"/>
  <c r="M670" i="23"/>
  <c r="M612" i="23"/>
  <c r="M490" i="23"/>
  <c r="M480" i="23"/>
  <c r="M410" i="23"/>
  <c r="M392" i="23"/>
  <c r="L265" i="23"/>
  <c r="L67" i="23"/>
  <c r="M256" i="23"/>
  <c r="M43" i="23"/>
  <c r="M268" i="23"/>
  <c r="M303" i="23"/>
  <c r="M904" i="23"/>
  <c r="M811" i="23"/>
  <c r="M879" i="23"/>
  <c r="M757" i="23"/>
  <c r="M662" i="23"/>
  <c r="M604" i="23"/>
  <c r="M466" i="23"/>
  <c r="M472" i="23"/>
  <c r="M372" i="23"/>
  <c r="M384" i="23"/>
  <c r="L24" i="23"/>
  <c r="M293" i="23"/>
  <c r="M150" i="23"/>
  <c r="M262" i="23"/>
  <c r="M152" i="23"/>
  <c r="M62" i="23"/>
  <c r="M903" i="23"/>
  <c r="M739" i="23"/>
  <c r="M807" i="23"/>
  <c r="M698" i="23"/>
  <c r="M693" i="23"/>
  <c r="M627" i="23"/>
  <c r="M504" i="23"/>
  <c r="M356" i="23"/>
  <c r="M342" i="23"/>
  <c r="M312" i="23"/>
  <c r="L92" i="23"/>
  <c r="M217" i="23"/>
  <c r="M201" i="23"/>
  <c r="M139" i="23"/>
  <c r="M286" i="23"/>
  <c r="M91" i="23"/>
  <c r="M722" i="23"/>
  <c r="M857" i="23"/>
  <c r="M735" i="23"/>
  <c r="M607" i="23"/>
  <c r="M558" i="23"/>
  <c r="M555" i="23"/>
  <c r="M527" i="23"/>
  <c r="M423" i="23"/>
  <c r="M365" i="23"/>
  <c r="M335" i="23"/>
  <c r="L244" i="23"/>
  <c r="M261" i="23"/>
  <c r="M611" i="23"/>
  <c r="L55" i="23"/>
  <c r="L152" i="23"/>
  <c r="L26" i="23"/>
  <c r="L38" i="23"/>
  <c r="L805" i="23"/>
  <c r="L881" i="23"/>
  <c r="L759" i="23"/>
  <c r="L649" i="23"/>
  <c r="L568" i="23"/>
  <c r="L562" i="23"/>
  <c r="L542" i="23"/>
  <c r="L446" i="23"/>
  <c r="L379" i="23"/>
  <c r="J845" i="23"/>
  <c r="M75" i="23"/>
  <c r="M545" i="23"/>
  <c r="L125" i="23"/>
  <c r="M292" i="23"/>
  <c r="M69" i="23"/>
  <c r="M233" i="23"/>
  <c r="M76" i="23"/>
  <c r="M121" i="23"/>
  <c r="M834" i="23"/>
  <c r="M777" i="23"/>
  <c r="M854" i="23"/>
  <c r="M657" i="23"/>
  <c r="M644" i="23"/>
  <c r="M570" i="23"/>
  <c r="M534" i="23"/>
  <c r="M438" i="23"/>
  <c r="M387" i="23"/>
  <c r="L63" i="23"/>
  <c r="L295" i="23"/>
  <c r="M211" i="23"/>
  <c r="M153" i="23"/>
  <c r="M32" i="23"/>
  <c r="M14" i="23"/>
  <c r="M231" i="23"/>
  <c r="M836" i="23"/>
  <c r="M896" i="23"/>
  <c r="M782" i="23"/>
  <c r="M680" i="23"/>
  <c r="M592" i="23"/>
  <c r="M585" i="23"/>
  <c r="M409" i="23"/>
  <c r="M469" i="23"/>
  <c r="M315" i="23"/>
  <c r="L274" i="23"/>
  <c r="L291" i="23"/>
  <c r="M147" i="23"/>
  <c r="M20" i="23"/>
  <c r="M166" i="23"/>
  <c r="M163" i="23"/>
  <c r="M46" i="23"/>
  <c r="M764" i="23"/>
  <c r="M824" i="23"/>
  <c r="M622" i="23"/>
  <c r="M695" i="23"/>
  <c r="M513" i="23"/>
  <c r="M515" i="23"/>
  <c r="M474" i="23"/>
  <c r="M396" i="23"/>
  <c r="M208" i="23"/>
  <c r="M236" i="23"/>
  <c r="M280" i="23"/>
  <c r="M190" i="23"/>
  <c r="M919" i="23"/>
  <c r="M755" i="23"/>
  <c r="M823" i="23"/>
  <c r="M714" i="23"/>
  <c r="M709" i="23"/>
  <c r="M553" i="23"/>
  <c r="M520" i="23"/>
  <c r="M416" i="23"/>
  <c r="M358" i="23"/>
  <c r="M328" i="23"/>
  <c r="L16" i="23"/>
  <c r="M119" i="23"/>
  <c r="M199" i="23"/>
  <c r="M135" i="23"/>
  <c r="M216" i="23"/>
  <c r="M126" i="23"/>
  <c r="M911" i="23"/>
  <c r="M747" i="23"/>
  <c r="M815" i="23"/>
  <c r="M706" i="23"/>
  <c r="M701" i="23"/>
  <c r="M635" i="23"/>
  <c r="M512" i="23"/>
  <c r="M408" i="23"/>
  <c r="M350" i="23"/>
  <c r="M320" i="23"/>
  <c r="L191" i="23"/>
  <c r="M226" i="23"/>
  <c r="M164" i="23"/>
  <c r="M203" i="23"/>
  <c r="M15" i="23"/>
  <c r="M155" i="23"/>
  <c r="M786" i="23"/>
  <c r="M865" i="23"/>
  <c r="M743" i="23"/>
  <c r="M639" i="23"/>
  <c r="M598" i="23"/>
  <c r="M563" i="23"/>
  <c r="M535" i="23"/>
  <c r="M431" i="23"/>
  <c r="M373" i="23"/>
  <c r="M343" i="23"/>
  <c r="L99" i="23"/>
  <c r="M93" i="23"/>
  <c r="M181" i="23"/>
  <c r="M300" i="23"/>
  <c r="M136" i="23"/>
  <c r="M249" i="23"/>
  <c r="M908" i="23"/>
  <c r="M793" i="23"/>
  <c r="M870" i="23"/>
  <c r="M673" i="23"/>
  <c r="M660" i="23"/>
  <c r="M586" i="23"/>
  <c r="M550" i="23"/>
  <c r="M454" i="23"/>
  <c r="M403" i="23"/>
  <c r="L169" i="23"/>
  <c r="L208" i="23"/>
  <c r="M24" i="23"/>
  <c r="M482" i="23"/>
  <c r="L155" i="23"/>
  <c r="L221" i="23"/>
  <c r="L240" i="23"/>
  <c r="L915" i="23"/>
  <c r="L741" i="23"/>
  <c r="L817" i="23"/>
  <c r="L886" i="23"/>
  <c r="L688" i="23"/>
  <c r="L598" i="23"/>
  <c r="L500" i="23"/>
  <c r="L436" i="23"/>
  <c r="L485" i="23"/>
  <c r="L315" i="23"/>
  <c r="J646" i="23"/>
  <c r="M222" i="23"/>
  <c r="M519" i="23"/>
  <c r="L28" i="23"/>
  <c r="M212" i="23"/>
  <c r="M281" i="23"/>
  <c r="M96" i="23"/>
  <c r="M78" i="23"/>
  <c r="M295" i="23"/>
  <c r="M844" i="23"/>
  <c r="M659" i="23"/>
  <c r="M790" i="23"/>
  <c r="M688" i="23"/>
  <c r="M600" i="23"/>
  <c r="M593" i="23"/>
  <c r="M434" i="23"/>
  <c r="M477" i="23"/>
  <c r="M323" i="23"/>
  <c r="L150" i="23"/>
  <c r="L61" i="23"/>
  <c r="M197" i="23"/>
  <c r="M45" i="23"/>
  <c r="M230" i="23"/>
  <c r="M227" i="23"/>
  <c r="M54" i="23"/>
  <c r="M772" i="23"/>
  <c r="M832" i="23"/>
  <c r="M699" i="23"/>
  <c r="M703" i="23"/>
  <c r="M559" i="23"/>
  <c r="M523" i="23"/>
  <c r="M493" i="23"/>
  <c r="M405" i="23"/>
  <c r="M346" i="23"/>
  <c r="L258" i="23"/>
  <c r="L36" i="23"/>
  <c r="M123" i="23"/>
  <c r="M145" i="23"/>
  <c r="M132" i="23"/>
  <c r="M124" i="23"/>
  <c r="M890" i="23"/>
  <c r="M891" i="23"/>
  <c r="M760" i="23"/>
  <c r="M837" i="23"/>
  <c r="M606" i="23"/>
  <c r="M581" i="23"/>
  <c r="M364" i="23"/>
  <c r="M508" i="23"/>
  <c r="M157" i="23"/>
  <c r="M210" i="23"/>
  <c r="M172" i="23"/>
  <c r="M143" i="23"/>
  <c r="M283" i="23"/>
  <c r="M902" i="23"/>
  <c r="M881" i="23"/>
  <c r="M759" i="23"/>
  <c r="M650" i="23"/>
  <c r="M645" i="23"/>
  <c r="M579" i="23"/>
  <c r="M551" i="23"/>
  <c r="M447" i="23"/>
  <c r="M389" i="23"/>
  <c r="M359" i="23"/>
  <c r="L235" i="23"/>
  <c r="M251" i="23"/>
  <c r="M82" i="23"/>
  <c r="M267" i="23"/>
  <c r="M79" i="23"/>
  <c r="M219" i="23"/>
  <c r="M850" i="23"/>
  <c r="M873" i="23"/>
  <c r="M751" i="23"/>
  <c r="M642" i="23"/>
  <c r="M630" i="23"/>
  <c r="M571" i="23"/>
  <c r="M543" i="23"/>
  <c r="M439" i="23"/>
  <c r="M381" i="23"/>
  <c r="M351" i="23"/>
  <c r="L171" i="23"/>
  <c r="M229" i="23"/>
  <c r="M174" i="23"/>
  <c r="M50" i="23"/>
  <c r="M200" i="23"/>
  <c r="M68" i="23"/>
  <c r="M916" i="23"/>
  <c r="M801" i="23"/>
  <c r="M878" i="23"/>
  <c r="M681" i="23"/>
  <c r="M668" i="23"/>
  <c r="M594" i="23"/>
  <c r="M425" i="23"/>
  <c r="M462" i="23"/>
  <c r="M309" i="23"/>
  <c r="L132" i="23"/>
  <c r="L41" i="23"/>
  <c r="M71" i="23"/>
  <c r="M162" i="23"/>
  <c r="M224" i="23"/>
  <c r="M206" i="23"/>
  <c r="M48" i="23"/>
  <c r="M860" i="23"/>
  <c r="M729" i="23"/>
  <c r="M806" i="23"/>
  <c r="M704" i="23"/>
  <c r="M616" i="23"/>
  <c r="M609" i="23"/>
  <c r="M467" i="23"/>
  <c r="M340" i="23"/>
  <c r="M339" i="23"/>
  <c r="L20" i="23"/>
  <c r="L189" i="23"/>
  <c r="M61" i="23"/>
  <c r="M479" i="23"/>
  <c r="L184" i="23"/>
  <c r="L35" i="23"/>
  <c r="L31" i="23"/>
  <c r="L906" i="23"/>
  <c r="L868" i="23"/>
  <c r="L753" i="23"/>
  <c r="L822" i="23"/>
  <c r="L567" i="23"/>
  <c r="L435" i="23"/>
  <c r="L539" i="23"/>
  <c r="L501" i="23"/>
  <c r="L421" i="23"/>
  <c r="L346" i="23"/>
  <c r="J918" i="23"/>
  <c r="M27" i="23"/>
  <c r="M415" i="23"/>
  <c r="L80" i="23"/>
  <c r="M118" i="23"/>
  <c r="M413" i="23"/>
  <c r="M667" i="23"/>
  <c r="M444" i="23"/>
  <c r="M920" i="23"/>
  <c r="M228" i="23"/>
  <c r="M697" i="23"/>
  <c r="M140" i="23"/>
  <c r="M689" i="23"/>
  <c r="M80" i="23"/>
  <c r="M712" i="23"/>
  <c r="L116" i="23"/>
  <c r="M165" i="23"/>
  <c r="M266" i="23"/>
  <c r="M856" i="23"/>
  <c r="M685" i="23"/>
  <c r="M540" i="23"/>
  <c r="L205" i="23"/>
  <c r="M677" i="23"/>
  <c r="L214" i="23"/>
  <c r="L804" i="23"/>
  <c r="L713" i="23"/>
  <c r="L513" i="23"/>
  <c r="L377" i="23"/>
  <c r="M716" i="23"/>
  <c r="L157" i="23"/>
  <c r="L176" i="23"/>
  <c r="L907" i="23"/>
  <c r="L733" i="23"/>
  <c r="L809" i="23"/>
  <c r="L878" i="23"/>
  <c r="L680" i="23"/>
  <c r="L590" i="23"/>
  <c r="L492" i="23"/>
  <c r="L434" i="23"/>
  <c r="L477" i="23"/>
  <c r="L402" i="23"/>
  <c r="J902" i="23"/>
  <c r="M72" i="23"/>
  <c r="M542" i="23"/>
  <c r="L226" i="23"/>
  <c r="L93" i="23"/>
  <c r="L112" i="23"/>
  <c r="L875" i="23"/>
  <c r="L725" i="23"/>
  <c r="L801" i="23"/>
  <c r="L870" i="23"/>
  <c r="L672" i="23"/>
  <c r="L582" i="23"/>
  <c r="L483" i="23"/>
  <c r="L549" i="23"/>
  <c r="L469" i="23"/>
  <c r="L394" i="23"/>
  <c r="J921" i="23"/>
  <c r="M284" i="23"/>
  <c r="M485" i="23"/>
  <c r="L263" i="23"/>
  <c r="L82" i="23"/>
  <c r="L62" i="23"/>
  <c r="L739" i="23"/>
  <c r="L844" i="23"/>
  <c r="L729" i="23"/>
  <c r="L798" i="23"/>
  <c r="L695" i="23"/>
  <c r="L621" i="23"/>
  <c r="L515" i="23"/>
  <c r="L474" i="23"/>
  <c r="L381" i="23"/>
  <c r="L322" i="23"/>
  <c r="J912" i="23"/>
  <c r="M788" i="23"/>
  <c r="M397" i="23"/>
  <c r="L45" i="23"/>
  <c r="L52" i="23"/>
  <c r="L266" i="23"/>
  <c r="L912" i="23"/>
  <c r="L772" i="23"/>
  <c r="L856" i="23"/>
  <c r="L726" i="23"/>
  <c r="L559" i="23"/>
  <c r="L546" i="23"/>
  <c r="L545" i="23"/>
  <c r="L441" i="23"/>
  <c r="L367" i="23"/>
  <c r="L345" i="23"/>
  <c r="J813" i="23"/>
  <c r="M724" i="23"/>
  <c r="M780" i="23"/>
  <c r="M354" i="23"/>
  <c r="M899" i="23"/>
  <c r="M377" i="23"/>
  <c r="M827" i="23"/>
  <c r="M223" i="23"/>
  <c r="M684" i="23"/>
  <c r="M55" i="23"/>
  <c r="M676" i="23"/>
  <c r="M290" i="23"/>
  <c r="M624" i="23"/>
  <c r="L179" i="23"/>
  <c r="M302" i="23"/>
  <c r="M141" i="23"/>
  <c r="M792" i="23"/>
  <c r="M521" i="23"/>
  <c r="M487" i="23"/>
  <c r="L19" i="23"/>
  <c r="M316" i="23"/>
  <c r="L238" i="23"/>
  <c r="L740" i="23"/>
  <c r="L655" i="23"/>
  <c r="L519" i="23"/>
  <c r="L313" i="23"/>
  <c r="M390" i="23"/>
  <c r="L290" i="23"/>
  <c r="L156" i="23"/>
  <c r="L867" i="23"/>
  <c r="L860" i="23"/>
  <c r="L745" i="23"/>
  <c r="L814" i="23"/>
  <c r="L711" i="23"/>
  <c r="L637" i="23"/>
  <c r="L531" i="23"/>
  <c r="L493" i="23"/>
  <c r="L413" i="23"/>
  <c r="L338" i="23"/>
  <c r="J869" i="23"/>
  <c r="M185" i="23"/>
  <c r="M446" i="23"/>
  <c r="L276" i="23"/>
  <c r="L186" i="23"/>
  <c r="L190" i="23"/>
  <c r="L803" i="23"/>
  <c r="L852" i="23"/>
  <c r="L737" i="23"/>
  <c r="L806" i="23"/>
  <c r="L703" i="23"/>
  <c r="L629" i="23"/>
  <c r="L523" i="23"/>
  <c r="L476" i="23"/>
  <c r="L405" i="23"/>
  <c r="L330" i="23"/>
  <c r="J920" i="23"/>
  <c r="M852" i="23"/>
  <c r="M326" i="23"/>
  <c r="L109" i="23"/>
  <c r="L40" i="23"/>
  <c r="L59" i="23"/>
  <c r="L920" i="23"/>
  <c r="L780" i="23"/>
  <c r="L864" i="23"/>
  <c r="L734" i="23"/>
  <c r="L584" i="23"/>
  <c r="L557" i="23"/>
  <c r="L553" i="23"/>
  <c r="L449" i="23"/>
  <c r="L375" i="23"/>
  <c r="L353" i="23"/>
  <c r="J877" i="23"/>
  <c r="M848" i="23"/>
  <c r="M338" i="23"/>
  <c r="L305" i="23"/>
  <c r="L234" i="23"/>
  <c r="L65" i="23"/>
  <c r="L911" i="23"/>
  <c r="L583" i="23"/>
  <c r="L792" i="23"/>
  <c r="L667" i="23"/>
  <c r="L662" i="23"/>
  <c r="L580" i="23"/>
  <c r="L444" i="23"/>
  <c r="L472" i="23"/>
  <c r="L398" i="23"/>
  <c r="L376" i="23"/>
  <c r="J847" i="23"/>
  <c r="M784" i="23"/>
  <c r="M840" i="23"/>
  <c r="L107" i="23"/>
  <c r="M768" i="23"/>
  <c r="L136" i="23"/>
  <c r="M895" i="23"/>
  <c r="M178" i="23"/>
  <c r="M610" i="23"/>
  <c r="M114" i="23"/>
  <c r="M602" i="23"/>
  <c r="M288" i="23"/>
  <c r="M617" i="23"/>
  <c r="L199" i="23"/>
  <c r="M282" i="23"/>
  <c r="M246" i="23"/>
  <c r="M799" i="23"/>
  <c r="M613" i="23"/>
  <c r="M429" i="23"/>
  <c r="L261" i="23"/>
  <c r="M371" i="23"/>
  <c r="L60" i="23"/>
  <c r="L746" i="23"/>
  <c r="L694" i="23"/>
  <c r="L473" i="23"/>
  <c r="J900" i="23"/>
  <c r="M331" i="23"/>
  <c r="L248" i="23"/>
  <c r="L182" i="23"/>
  <c r="L795" i="23"/>
  <c r="L796" i="23"/>
  <c r="L880" i="23"/>
  <c r="L750" i="23"/>
  <c r="L647" i="23"/>
  <c r="L573" i="23"/>
  <c r="L426" i="23"/>
  <c r="L465" i="23"/>
  <c r="L391" i="23"/>
  <c r="L369" i="23"/>
  <c r="J911" i="23"/>
  <c r="M900" i="23"/>
  <c r="M366" i="23"/>
  <c r="L173" i="23"/>
  <c r="L144" i="23"/>
  <c r="L54" i="23"/>
  <c r="L731" i="23"/>
  <c r="L788" i="23"/>
  <c r="L872" i="23"/>
  <c r="L742" i="23"/>
  <c r="L616" i="23"/>
  <c r="L565" i="23"/>
  <c r="L357" i="23"/>
  <c r="L457" i="23"/>
  <c r="L383" i="23"/>
  <c r="L361" i="23"/>
  <c r="J903" i="23"/>
  <c r="M721" i="23"/>
  <c r="M362" i="23"/>
  <c r="L114" i="23"/>
  <c r="L298" i="23"/>
  <c r="L129" i="23"/>
  <c r="L919" i="23"/>
  <c r="L668" i="23"/>
  <c r="L800" i="23"/>
  <c r="L675" i="23"/>
  <c r="L670" i="23"/>
  <c r="L588" i="23"/>
  <c r="L475" i="23"/>
  <c r="L480" i="23"/>
  <c r="L311" i="23"/>
  <c r="L384" i="23"/>
  <c r="J855" i="23"/>
  <c r="M734" i="23"/>
  <c r="M367" i="23"/>
  <c r="L127" i="23"/>
  <c r="L97" i="23"/>
  <c r="L207" i="23"/>
  <c r="L902" i="23"/>
  <c r="L842" i="23"/>
  <c r="L728" i="23"/>
  <c r="L698" i="23"/>
  <c r="L693" i="23"/>
  <c r="L627" i="23"/>
  <c r="L504" i="23"/>
  <c r="L408" i="23"/>
  <c r="L334" i="23"/>
  <c r="L312" i="23"/>
  <c r="J783" i="23"/>
  <c r="M861" i="23"/>
  <c r="M327" i="23"/>
  <c r="L254" i="23"/>
  <c r="L33" i="23"/>
  <c r="L143" i="23"/>
  <c r="L835" i="23"/>
  <c r="L834" i="23"/>
  <c r="L720" i="23"/>
  <c r="L690" i="23"/>
  <c r="L685" i="23"/>
  <c r="L619" i="23"/>
  <c r="L496" i="23"/>
  <c r="L341" i="23"/>
  <c r="L326" i="23"/>
  <c r="J13" i="23"/>
  <c r="J775" i="23"/>
  <c r="M797" i="23"/>
  <c r="L149" i="23"/>
  <c r="L212" i="23"/>
  <c r="L204" i="23"/>
  <c r="L79" i="23"/>
  <c r="L771" i="23"/>
  <c r="L826" i="23"/>
  <c r="L131" i="23"/>
  <c r="L704" i="23"/>
  <c r="L389" i="23"/>
  <c r="J798" i="23"/>
  <c r="J858" i="23"/>
  <c r="J728" i="23"/>
  <c r="J641" i="23"/>
  <c r="J532" i="23"/>
  <c r="J412" i="23"/>
  <c r="J467" i="23"/>
  <c r="J385" i="23"/>
  <c r="J363" i="23"/>
  <c r="I904" i="23"/>
  <c r="I805" i="23"/>
  <c r="I858" i="23"/>
  <c r="I661" i="23"/>
  <c r="I648" i="23"/>
  <c r="M726" i="23"/>
  <c r="L34" i="23"/>
  <c r="M845" i="23"/>
  <c r="L167" i="23"/>
  <c r="M773" i="23"/>
  <c r="M22" i="23"/>
  <c r="M458" i="23"/>
  <c r="M264" i="23"/>
  <c r="M427" i="23"/>
  <c r="M270" i="23"/>
  <c r="M494" i="23"/>
  <c r="L253" i="23"/>
  <c r="M86" i="23"/>
  <c r="M882" i="23"/>
  <c r="M742" i="23"/>
  <c r="M619" i="23"/>
  <c r="M468" i="23"/>
  <c r="L242" i="23"/>
  <c r="L66" i="23"/>
  <c r="L100" i="23"/>
  <c r="L888" i="23"/>
  <c r="L609" i="23"/>
  <c r="L409" i="23"/>
  <c r="J919" i="23"/>
  <c r="L269" i="23"/>
  <c r="L91" i="23"/>
  <c r="L257" i="23"/>
  <c r="L883" i="23"/>
  <c r="L732" i="23"/>
  <c r="L816" i="23"/>
  <c r="L691" i="23"/>
  <c r="L686" i="23"/>
  <c r="L604" i="23"/>
  <c r="L505" i="23"/>
  <c r="L349" i="23"/>
  <c r="L327" i="23"/>
  <c r="L400" i="23"/>
  <c r="J871" i="23"/>
  <c r="M785" i="23"/>
  <c r="M402" i="23"/>
  <c r="L210" i="23"/>
  <c r="L27" i="23"/>
  <c r="L193" i="23"/>
  <c r="L819" i="23"/>
  <c r="L724" i="23"/>
  <c r="L808" i="23"/>
  <c r="L683" i="23"/>
  <c r="L678" i="23"/>
  <c r="L596" i="23"/>
  <c r="L497" i="23"/>
  <c r="L488" i="23"/>
  <c r="L319" i="23"/>
  <c r="L392" i="23"/>
  <c r="J863" i="23"/>
  <c r="M798" i="23"/>
  <c r="M391" i="23"/>
  <c r="L255" i="23"/>
  <c r="L161" i="23"/>
  <c r="L271" i="23"/>
  <c r="L910" i="23"/>
  <c r="L850" i="23"/>
  <c r="L736" i="23"/>
  <c r="L706" i="23"/>
  <c r="L701" i="23"/>
  <c r="L635" i="23"/>
  <c r="L512" i="23"/>
  <c r="L416" i="23"/>
  <c r="L342" i="23"/>
  <c r="L320" i="23"/>
  <c r="M31" i="23"/>
  <c r="M599" i="23"/>
  <c r="L49" i="23"/>
  <c r="L220" i="23"/>
  <c r="L239" i="23"/>
  <c r="L206" i="23"/>
  <c r="L763" i="23"/>
  <c r="L778" i="23"/>
  <c r="L855" i="23"/>
  <c r="L639" i="23"/>
  <c r="L576" i="23"/>
  <c r="L563" i="23"/>
  <c r="L551" i="23"/>
  <c r="L439" i="23"/>
  <c r="L372" i="23"/>
  <c r="J910" i="23"/>
  <c r="M287" i="23"/>
  <c r="M655" i="23"/>
  <c r="L178" i="23"/>
  <c r="L267" i="23"/>
  <c r="L175" i="23"/>
  <c r="L142" i="23"/>
  <c r="L893" i="23"/>
  <c r="L770" i="23"/>
  <c r="L847" i="23"/>
  <c r="L607" i="23"/>
  <c r="L633" i="23"/>
  <c r="L530" i="23"/>
  <c r="L543" i="23"/>
  <c r="L431" i="23"/>
  <c r="L364" i="23"/>
  <c r="J805" i="23"/>
  <c r="M263" i="23"/>
  <c r="M702" i="23"/>
  <c r="L77" i="23"/>
  <c r="L203" i="23"/>
  <c r="L111" i="23"/>
  <c r="L78" i="23"/>
  <c r="L885" i="23"/>
  <c r="L762" i="23"/>
  <c r="L47" i="23"/>
  <c r="L646" i="23"/>
  <c r="L382" i="23"/>
  <c r="J734" i="23"/>
  <c r="J794" i="23"/>
  <c r="J685" i="23"/>
  <c r="J680" i="23"/>
  <c r="J598" i="23"/>
  <c r="J491" i="23"/>
  <c r="J399" i="23"/>
  <c r="J321" i="23"/>
  <c r="J394" i="23"/>
  <c r="I864" i="23"/>
  <c r="I741" i="23"/>
  <c r="I794" i="23"/>
  <c r="I700" i="23"/>
  <c r="I596" i="23"/>
  <c r="I613" i="23"/>
  <c r="M77" i="23"/>
  <c r="M711" i="23"/>
  <c r="M133" i="23"/>
  <c r="M638" i="23"/>
  <c r="M90" i="23"/>
  <c r="M678" i="23"/>
  <c r="M130" i="23"/>
  <c r="M478" i="23"/>
  <c r="M66" i="23"/>
  <c r="M470" i="23"/>
  <c r="M112" i="23"/>
  <c r="M404" i="23"/>
  <c r="L164" i="23"/>
  <c r="M87" i="23"/>
  <c r="M858" i="23"/>
  <c r="M869" i="23"/>
  <c r="M547" i="23"/>
  <c r="M334" i="23"/>
  <c r="L200" i="23"/>
  <c r="L301" i="23"/>
  <c r="L262" i="23"/>
  <c r="L824" i="23"/>
  <c r="L581" i="23"/>
  <c r="L407" i="23"/>
  <c r="J879" i="23"/>
  <c r="L237" i="23"/>
  <c r="L289" i="23"/>
  <c r="L32" i="23"/>
  <c r="L755" i="23"/>
  <c r="L866" i="23"/>
  <c r="L752" i="23"/>
  <c r="L600" i="23"/>
  <c r="L717" i="23"/>
  <c r="L468" i="23"/>
  <c r="L528" i="23"/>
  <c r="L432" i="23"/>
  <c r="L358" i="23"/>
  <c r="L336" i="23"/>
  <c r="J807" i="23"/>
  <c r="M862" i="23"/>
  <c r="M336" i="23"/>
  <c r="L188" i="23"/>
  <c r="L225" i="23"/>
  <c r="L236" i="23"/>
  <c r="L918" i="23"/>
  <c r="L858" i="23"/>
  <c r="L744" i="23"/>
  <c r="L714" i="23"/>
  <c r="L709" i="23"/>
  <c r="L411" i="23"/>
  <c r="L520" i="23"/>
  <c r="L424" i="23"/>
  <c r="L350" i="23"/>
  <c r="L328" i="23"/>
  <c r="M301" i="23"/>
  <c r="M696" i="23"/>
  <c r="L141" i="23"/>
  <c r="L37" i="23"/>
  <c r="L303" i="23"/>
  <c r="L270" i="23"/>
  <c r="L827" i="23"/>
  <c r="L786" i="23"/>
  <c r="L863" i="23"/>
  <c r="L642" i="23"/>
  <c r="L608" i="23"/>
  <c r="L571" i="23"/>
  <c r="L410" i="23"/>
  <c r="L447" i="23"/>
  <c r="L380" i="23"/>
  <c r="J733" i="23"/>
  <c r="M134" i="23"/>
  <c r="M442" i="23"/>
  <c r="L299" i="23"/>
  <c r="L297" i="23"/>
  <c r="L282" i="23"/>
  <c r="L294" i="23"/>
  <c r="L837" i="23"/>
  <c r="L716" i="23"/>
  <c r="L791" i="23"/>
  <c r="L681" i="23"/>
  <c r="L577" i="23"/>
  <c r="L594" i="23"/>
  <c r="L460" i="23"/>
  <c r="L478" i="23"/>
  <c r="L308" i="23"/>
  <c r="J725" i="23"/>
  <c r="M154" i="23"/>
  <c r="M605" i="23"/>
  <c r="L250" i="23"/>
  <c r="L185" i="23"/>
  <c r="L218" i="23"/>
  <c r="L230" i="23"/>
  <c r="L829" i="23"/>
  <c r="L652" i="23"/>
  <c r="L783" i="23"/>
  <c r="L673" i="23"/>
  <c r="L569" i="23"/>
  <c r="L586" i="23"/>
  <c r="L458" i="23"/>
  <c r="L470" i="23"/>
  <c r="L403" i="23"/>
  <c r="J741" i="23"/>
  <c r="M110" i="23"/>
  <c r="M473" i="23"/>
  <c r="L84" i="23"/>
  <c r="L89" i="23"/>
  <c r="L154" i="23"/>
  <c r="L166" i="23"/>
  <c r="L821" i="23"/>
  <c r="L897" i="23"/>
  <c r="L14" i="23"/>
  <c r="L614" i="23"/>
  <c r="L331" i="23"/>
  <c r="J852" i="23"/>
  <c r="J730" i="23"/>
  <c r="J716" i="23"/>
  <c r="J703" i="23"/>
  <c r="J629" i="23"/>
  <c r="J538" i="23"/>
  <c r="J434" i="23"/>
  <c r="J352" i="23"/>
  <c r="J330" i="23"/>
  <c r="I800" i="23"/>
  <c r="I860" i="23"/>
  <c r="I730" i="23"/>
  <c r="I635" i="23"/>
  <c r="I571" i="23"/>
  <c r="I501" i="23"/>
  <c r="M294" i="23"/>
  <c r="M531" i="23"/>
  <c r="M21" i="23"/>
  <c r="M426" i="23"/>
  <c r="M106" i="23"/>
  <c r="M498" i="23"/>
  <c r="M817" i="23"/>
  <c r="L71" i="23"/>
  <c r="M809" i="23"/>
  <c r="L13" i="23"/>
  <c r="M737" i="23"/>
  <c r="M378" i="23"/>
  <c r="M40" i="23"/>
  <c r="M88" i="23"/>
  <c r="M732" i="23"/>
  <c r="M631" i="23"/>
  <c r="M496" i="23"/>
  <c r="M401" i="23"/>
  <c r="M794" i="23"/>
  <c r="L43" i="23"/>
  <c r="L723" i="23"/>
  <c r="L758" i="23"/>
  <c r="L626" i="23"/>
  <c r="L335" i="23"/>
  <c r="M917" i="23"/>
  <c r="L306" i="23"/>
  <c r="L110" i="23"/>
  <c r="L198" i="23"/>
  <c r="L861" i="23"/>
  <c r="L738" i="23"/>
  <c r="L815" i="23"/>
  <c r="L705" i="23"/>
  <c r="L601" i="23"/>
  <c r="L618" i="23"/>
  <c r="L511" i="23"/>
  <c r="L397" i="23"/>
  <c r="L332" i="23"/>
  <c r="J899" i="23"/>
  <c r="M109" i="23"/>
  <c r="M652" i="23"/>
  <c r="L249" i="23"/>
  <c r="L194" i="23"/>
  <c r="L139" i="23"/>
  <c r="L134" i="23"/>
  <c r="L853" i="23"/>
  <c r="L730" i="23"/>
  <c r="L807" i="23"/>
  <c r="L697" i="23"/>
  <c r="L593" i="23"/>
  <c r="L610" i="23"/>
  <c r="L503" i="23"/>
  <c r="L333" i="23"/>
  <c r="L324" i="23"/>
  <c r="J853" i="23"/>
  <c r="M160" i="23"/>
  <c r="M601" i="23"/>
  <c r="L130" i="23"/>
  <c r="L247" i="23"/>
  <c r="L209" i="23"/>
  <c r="L158" i="23"/>
  <c r="L781" i="23"/>
  <c r="L857" i="23"/>
  <c r="L735" i="23"/>
  <c r="L624" i="23"/>
  <c r="L638" i="23"/>
  <c r="L540" i="23"/>
  <c r="L518" i="23"/>
  <c r="L422" i="23"/>
  <c r="L355" i="23"/>
  <c r="J922" i="23"/>
  <c r="M277" i="23"/>
  <c r="M509" i="23"/>
  <c r="L18" i="23"/>
  <c r="L180" i="23"/>
  <c r="L287" i="23"/>
  <c r="L747" i="23"/>
  <c r="L615" i="23"/>
  <c r="L785" i="23"/>
  <c r="L854" i="23"/>
  <c r="L656" i="23"/>
  <c r="L566" i="23"/>
  <c r="L450" i="23"/>
  <c r="L533" i="23"/>
  <c r="L453" i="23"/>
  <c r="L378" i="23"/>
  <c r="J905" i="23"/>
  <c r="M202" i="23"/>
  <c r="M532" i="23"/>
  <c r="L217" i="23"/>
  <c r="L259" i="23"/>
  <c r="L223" i="23"/>
  <c r="L916" i="23"/>
  <c r="L892" i="23"/>
  <c r="L777" i="23"/>
  <c r="L846" i="23"/>
  <c r="L648" i="23"/>
  <c r="L558" i="23"/>
  <c r="L419" i="23"/>
  <c r="L525" i="23"/>
  <c r="L445" i="23"/>
  <c r="L370" i="23"/>
  <c r="J893" i="23"/>
  <c r="M44" i="23"/>
  <c r="M450" i="23"/>
  <c r="L113" i="23"/>
  <c r="L195" i="23"/>
  <c r="L159" i="23"/>
  <c r="L922" i="23"/>
  <c r="L884" i="23"/>
  <c r="L769" i="23"/>
  <c r="L754" i="23"/>
  <c r="L516" i="23"/>
  <c r="J837" i="23"/>
  <c r="J724" i="23"/>
  <c r="J793" i="23"/>
  <c r="J691" i="23"/>
  <c r="J587" i="23"/>
  <c r="J604" i="23"/>
  <c r="J497" i="23"/>
  <c r="J383" i="23"/>
  <c r="J318" i="23"/>
  <c r="I901" i="23"/>
  <c r="I863" i="23"/>
  <c r="I732" i="23"/>
  <c r="I801" i="23"/>
  <c r="I706" i="23"/>
  <c r="I624" i="23"/>
  <c r="M291" i="23"/>
  <c r="M501" i="23"/>
  <c r="M74" i="23"/>
  <c r="M516" i="23"/>
  <c r="M120" i="23"/>
  <c r="M488" i="23"/>
  <c r="M894" i="23"/>
  <c r="L241" i="23"/>
  <c r="M886" i="23"/>
  <c r="L137" i="23"/>
  <c r="M814" i="23"/>
  <c r="M376" i="23"/>
  <c r="M100" i="23"/>
  <c r="M101" i="23"/>
  <c r="M731" i="23"/>
  <c r="M663" i="23"/>
  <c r="M517" i="23"/>
  <c r="M399" i="23"/>
  <c r="M723" i="23"/>
  <c r="L284" i="23"/>
  <c r="L869" i="23"/>
  <c r="L699" i="23"/>
  <c r="L428" i="23"/>
  <c r="L340" i="23"/>
  <c r="M849" i="23"/>
  <c r="L56" i="23"/>
  <c r="L148" i="23"/>
  <c r="L286" i="23"/>
  <c r="L797" i="23"/>
  <c r="L873" i="23"/>
  <c r="L751" i="23"/>
  <c r="L641" i="23"/>
  <c r="L560" i="23"/>
  <c r="L522" i="23"/>
  <c r="L534" i="23"/>
  <c r="L438" i="23"/>
  <c r="L371" i="23"/>
  <c r="J781" i="23"/>
  <c r="M297" i="23"/>
  <c r="M578" i="23"/>
  <c r="L227" i="23"/>
  <c r="L124" i="23"/>
  <c r="L273" i="23"/>
  <c r="L222" i="23"/>
  <c r="L789" i="23"/>
  <c r="L865" i="23"/>
  <c r="L743" i="23"/>
  <c r="L640" i="23"/>
  <c r="L506" i="23"/>
  <c r="L548" i="23"/>
  <c r="L526" i="23"/>
  <c r="L430" i="23"/>
  <c r="L363" i="23"/>
  <c r="J710" i="23"/>
  <c r="M142" i="23"/>
  <c r="M465" i="23"/>
  <c r="L122" i="23"/>
  <c r="L29" i="23"/>
  <c r="L48" i="23"/>
  <c r="L811" i="23"/>
  <c r="L676" i="23"/>
  <c r="L793" i="23"/>
  <c r="L862" i="23"/>
  <c r="L664" i="23"/>
  <c r="L574" i="23"/>
  <c r="L452" i="23"/>
  <c r="L541" i="23"/>
  <c r="L461" i="23"/>
  <c r="L386" i="23"/>
  <c r="J913" i="23"/>
  <c r="M182" i="23"/>
  <c r="M421" i="23"/>
  <c r="L135" i="23"/>
  <c r="L292" i="23"/>
  <c r="L215" i="23"/>
  <c r="L660" i="23"/>
  <c r="L836" i="23"/>
  <c r="L721" i="23"/>
  <c r="L790" i="23"/>
  <c r="L687" i="23"/>
  <c r="L613" i="23"/>
  <c r="L507" i="23"/>
  <c r="L443" i="23"/>
  <c r="L317" i="23"/>
  <c r="L314" i="23"/>
  <c r="J904" i="23"/>
  <c r="M818" i="23"/>
  <c r="M460" i="23"/>
  <c r="L278" i="23"/>
  <c r="L281" i="23"/>
  <c r="L151" i="23"/>
  <c r="L921" i="23"/>
  <c r="L828" i="23"/>
  <c r="L708" i="23"/>
  <c r="L782" i="23"/>
  <c r="L679" i="23"/>
  <c r="L605" i="23"/>
  <c r="L499" i="23"/>
  <c r="L412" i="23"/>
  <c r="L373" i="23"/>
  <c r="L401" i="23"/>
  <c r="J885" i="23"/>
  <c r="M810" i="23"/>
  <c r="M436" i="23"/>
  <c r="L22" i="23"/>
  <c r="L177" i="23"/>
  <c r="L87" i="23"/>
  <c r="L913" i="23"/>
  <c r="L820" i="23"/>
  <c r="M83" i="23"/>
  <c r="L776" i="23"/>
  <c r="L552" i="23"/>
  <c r="J831" i="23"/>
  <c r="J851" i="23"/>
  <c r="J729" i="23"/>
  <c r="J578" i="23"/>
  <c r="J421" i="23"/>
  <c r="J508" i="23"/>
  <c r="J528" i="23"/>
  <c r="J432" i="23"/>
  <c r="J349" i="23"/>
  <c r="I774" i="23"/>
  <c r="I799" i="23"/>
  <c r="I851" i="23"/>
  <c r="I737" i="23"/>
  <c r="I642" i="23"/>
  <c r="I560" i="23"/>
  <c r="M567" i="23"/>
  <c r="M317" i="23"/>
  <c r="M370" i="23"/>
  <c r="L51" i="23"/>
  <c r="L587" i="23"/>
  <c r="L101" i="23"/>
  <c r="L579" i="23"/>
  <c r="L98" i="23"/>
  <c r="L602" i="23"/>
  <c r="L119" i="23"/>
  <c r="L532" i="23"/>
  <c r="M393" i="23"/>
  <c r="L202" i="23"/>
  <c r="L841" i="23"/>
  <c r="L654" i="23"/>
  <c r="L433" i="23"/>
  <c r="J906" i="23"/>
  <c r="M369" i="23"/>
  <c r="L138" i="23"/>
  <c r="L833" i="23"/>
  <c r="L456" i="23"/>
  <c r="J856" i="23"/>
  <c r="J565" i="23"/>
  <c r="J407" i="23"/>
  <c r="I735" i="23"/>
  <c r="I667" i="23"/>
  <c r="I526" i="23"/>
  <c r="I520" i="23"/>
  <c r="I416" i="23"/>
  <c r="I325" i="23"/>
  <c r="I600" i="23"/>
  <c r="I401" i="23"/>
  <c r="J817" i="23"/>
  <c r="J521" i="23"/>
  <c r="I750" i="23"/>
  <c r="I640" i="23"/>
  <c r="M18" i="23"/>
  <c r="L768" i="23"/>
  <c r="L544" i="23"/>
  <c r="J823" i="23"/>
  <c r="J843" i="23"/>
  <c r="J721" i="23"/>
  <c r="J561" i="23"/>
  <c r="J632" i="23"/>
  <c r="J550" i="23"/>
  <c r="J520" i="23"/>
  <c r="J424" i="23"/>
  <c r="J341" i="23"/>
  <c r="I915" i="23"/>
  <c r="I791" i="23"/>
  <c r="I843" i="23"/>
  <c r="I729" i="23"/>
  <c r="I627" i="23"/>
  <c r="I525" i="23"/>
  <c r="I540" i="23"/>
  <c r="I476" i="23"/>
  <c r="I386" i="23"/>
  <c r="I356" i="23"/>
  <c r="I575" i="23"/>
  <c r="I337" i="23"/>
  <c r="J709" i="23"/>
  <c r="J427" i="23"/>
  <c r="I823" i="23"/>
  <c r="I556" i="23"/>
  <c r="M161" i="23"/>
  <c r="L700" i="23"/>
  <c r="L484" i="23"/>
  <c r="J799" i="23"/>
  <c r="M273" i="23"/>
  <c r="M868" i="23"/>
  <c r="M29" i="23"/>
  <c r="L128" i="23"/>
  <c r="L420" i="23"/>
  <c r="L64" i="23"/>
  <c r="L418" i="23"/>
  <c r="L75" i="23"/>
  <c r="L495" i="23"/>
  <c r="L145" i="23"/>
  <c r="L510" i="23"/>
  <c r="L88" i="23"/>
  <c r="L288" i="23"/>
  <c r="L848" i="23"/>
  <c r="L622" i="23"/>
  <c r="L464" i="23"/>
  <c r="J749" i="23"/>
  <c r="L39" i="23"/>
  <c r="L224" i="23"/>
  <c r="M623" i="23"/>
  <c r="L360" i="23"/>
  <c r="J792" i="23"/>
  <c r="J494" i="23"/>
  <c r="J382" i="23"/>
  <c r="I869" i="23"/>
  <c r="I673" i="23"/>
  <c r="I548" i="23"/>
  <c r="I484" i="23"/>
  <c r="I394" i="23"/>
  <c r="I364" i="23"/>
  <c r="I447" i="23"/>
  <c r="I398" i="23"/>
  <c r="J752" i="23"/>
  <c r="J429" i="23"/>
  <c r="I887" i="23"/>
  <c r="I625" i="23"/>
  <c r="M580" i="23"/>
  <c r="L894" i="23"/>
  <c r="L467" i="23"/>
  <c r="J727" i="23"/>
  <c r="J779" i="23"/>
  <c r="J848" i="23"/>
  <c r="J666" i="23"/>
  <c r="J568" i="23"/>
  <c r="J469" i="23"/>
  <c r="J420" i="23"/>
  <c r="J463" i="23"/>
  <c r="J380" i="23"/>
  <c r="I922" i="23"/>
  <c r="I727" i="23"/>
  <c r="I779" i="23"/>
  <c r="I678" i="23"/>
  <c r="I665" i="23"/>
  <c r="I591" i="23"/>
  <c r="I487" i="23"/>
  <c r="I412" i="23"/>
  <c r="I322" i="23"/>
  <c r="I395" i="23"/>
  <c r="I543" i="23"/>
  <c r="I334" i="23"/>
  <c r="J698" i="23"/>
  <c r="J425" i="23"/>
  <c r="I765" i="23"/>
  <c r="I623" i="23"/>
  <c r="M552" i="23"/>
  <c r="L838" i="23"/>
  <c r="L517" i="23"/>
  <c r="J719" i="23"/>
  <c r="J771" i="23"/>
  <c r="J840" i="23"/>
  <c r="J658" i="23"/>
  <c r="J560" i="23"/>
  <c r="J438" i="23"/>
  <c r="J551" i="23"/>
  <c r="J455" i="23"/>
  <c r="J372" i="23"/>
  <c r="I914" i="23"/>
  <c r="I719" i="23"/>
  <c r="I771" i="23"/>
  <c r="I670" i="23"/>
  <c r="I657" i="23"/>
  <c r="I583" i="23"/>
  <c r="I485" i="23"/>
  <c r="I392" i="23"/>
  <c r="I314" i="23"/>
  <c r="I387" i="23"/>
  <c r="I594" i="23"/>
  <c r="I589" i="23"/>
  <c r="J908" i="23"/>
  <c r="J611" i="23"/>
  <c r="J342" i="23"/>
  <c r="I754" i="23"/>
  <c r="I499" i="23"/>
  <c r="L914" i="23"/>
  <c r="L490" i="23"/>
  <c r="L354" i="23"/>
  <c r="J828" i="23"/>
  <c r="J897" i="23"/>
  <c r="J692" i="23"/>
  <c r="J679" i="23"/>
  <c r="J605" i="23"/>
  <c r="J514" i="23"/>
  <c r="J410" i="23"/>
  <c r="J328" i="23"/>
  <c r="I13" i="23"/>
  <c r="I655" i="23"/>
  <c r="I841" i="23"/>
  <c r="I365" i="23"/>
  <c r="L812" i="23"/>
  <c r="L466" i="23"/>
  <c r="J916" i="23"/>
  <c r="J756" i="23"/>
  <c r="J825" i="23"/>
  <c r="J569" i="23"/>
  <c r="J619" i="23"/>
  <c r="J636" i="23"/>
  <c r="J529" i="23"/>
  <c r="J433" i="23"/>
  <c r="J350" i="23"/>
  <c r="I726" i="23"/>
  <c r="I895" i="23"/>
  <c r="I764" i="23"/>
  <c r="I833" i="23"/>
  <c r="I610" i="23"/>
  <c r="I569" i="23"/>
  <c r="I429" i="23"/>
  <c r="I552" i="23"/>
  <c r="I448" i="23"/>
  <c r="M589" i="23"/>
  <c r="M347" i="23"/>
  <c r="L147" i="23"/>
  <c r="L174" i="23"/>
  <c r="L463" i="23"/>
  <c r="L46" i="23"/>
  <c r="L455" i="23"/>
  <c r="L70" i="23"/>
  <c r="L486" i="23"/>
  <c r="L94" i="23"/>
  <c r="L414" i="23"/>
  <c r="L268" i="23"/>
  <c r="L30" i="23"/>
  <c r="L784" i="23"/>
  <c r="L636" i="23"/>
  <c r="L406" i="23"/>
  <c r="J839" i="23"/>
  <c r="L275" i="23"/>
  <c r="L908" i="23"/>
  <c r="L277" i="23"/>
  <c r="J735" i="23"/>
  <c r="J652" i="23"/>
  <c r="J517" i="23"/>
  <c r="J388" i="23"/>
  <c r="I796" i="23"/>
  <c r="I712" i="23"/>
  <c r="I489" i="23"/>
  <c r="I420" i="23"/>
  <c r="I330" i="23"/>
  <c r="I403" i="23"/>
  <c r="I431" i="23"/>
  <c r="I404" i="23"/>
  <c r="J651" i="23"/>
  <c r="J327" i="23"/>
  <c r="I829" i="23"/>
  <c r="I559" i="23"/>
  <c r="L104" i="23"/>
  <c r="L643" i="23"/>
  <c r="L448" i="23"/>
  <c r="J854" i="23"/>
  <c r="J694" i="23"/>
  <c r="J784" i="23"/>
  <c r="J697" i="23"/>
  <c r="J607" i="23"/>
  <c r="J509" i="23"/>
  <c r="J495" i="23"/>
  <c r="J367" i="23"/>
  <c r="J316" i="23"/>
  <c r="I913" i="23"/>
  <c r="I861" i="23"/>
  <c r="I679" i="23"/>
  <c r="I717" i="23"/>
  <c r="I704" i="23"/>
  <c r="I622" i="23"/>
  <c r="I531" i="23"/>
  <c r="I443" i="23"/>
  <c r="I353" i="23"/>
  <c r="I331" i="23"/>
  <c r="I502" i="23"/>
  <c r="I340" i="23"/>
  <c r="J609" i="23"/>
  <c r="J351" i="23"/>
  <c r="I875" i="23"/>
  <c r="I573" i="23"/>
  <c r="L53" i="23"/>
  <c r="L682" i="23"/>
  <c r="L487" i="23"/>
  <c r="J846" i="23"/>
  <c r="M299" i="23"/>
  <c r="M95" i="23"/>
  <c r="L859" i="23"/>
  <c r="L901" i="23"/>
  <c r="L396" i="23"/>
  <c r="L891" i="23"/>
  <c r="L388" i="23"/>
  <c r="L845" i="23"/>
  <c r="L316" i="23"/>
  <c r="L773" i="23"/>
  <c r="L347" i="23"/>
  <c r="L201" i="23"/>
  <c r="L904" i="23"/>
  <c r="L719" i="23"/>
  <c r="L572" i="23"/>
  <c r="L359" i="23"/>
  <c r="M298" i="23"/>
  <c r="L105" i="23"/>
  <c r="L851" i="23"/>
  <c r="L877" i="23"/>
  <c r="J862" i="23"/>
  <c r="J674" i="23"/>
  <c r="J437" i="23"/>
  <c r="J324" i="23"/>
  <c r="I787" i="23"/>
  <c r="I601" i="23"/>
  <c r="I539" i="23"/>
  <c r="I451" i="23"/>
  <c r="I361" i="23"/>
  <c r="I339" i="23"/>
  <c r="I454" i="23"/>
  <c r="I315" i="23"/>
  <c r="J704" i="23"/>
  <c r="J431" i="23"/>
  <c r="I756" i="23"/>
  <c r="I527" i="23"/>
  <c r="L264" i="23"/>
  <c r="L696" i="23"/>
  <c r="L325" i="23"/>
  <c r="J790" i="23"/>
  <c r="J850" i="23"/>
  <c r="J720" i="23"/>
  <c r="J640" i="23"/>
  <c r="J489" i="23"/>
  <c r="J547" i="23"/>
  <c r="J459" i="23"/>
  <c r="J377" i="23"/>
  <c r="J355" i="23"/>
  <c r="I870" i="23"/>
  <c r="I797" i="23"/>
  <c r="I850" i="23"/>
  <c r="I653" i="23"/>
  <c r="I619" i="23"/>
  <c r="I558" i="23"/>
  <c r="I461" i="23"/>
  <c r="I474" i="23"/>
  <c r="I383" i="23"/>
  <c r="I836" i="23"/>
  <c r="I336" i="23"/>
  <c r="M395" i="23"/>
  <c r="J600" i="23"/>
  <c r="J312" i="23"/>
  <c r="I747" i="23"/>
  <c r="I471" i="23"/>
  <c r="L285" i="23"/>
  <c r="L631" i="23"/>
  <c r="L437" i="23"/>
  <c r="J782" i="23"/>
  <c r="J842" i="23"/>
  <c r="J718" i="23"/>
  <c r="J634" i="23"/>
  <c r="J452" i="23"/>
  <c r="J539" i="23"/>
  <c r="J451" i="23"/>
  <c r="J369" i="23"/>
  <c r="J347" i="23"/>
  <c r="I806" i="23"/>
  <c r="I789" i="23"/>
  <c r="I842" i="23"/>
  <c r="I645" i="23"/>
  <c r="I587" i="23"/>
  <c r="I509" i="23"/>
  <c r="I430" i="23"/>
  <c r="I466" i="23"/>
  <c r="I375" i="23"/>
  <c r="I894" i="23"/>
  <c r="I662" i="23"/>
  <c r="I521" i="23"/>
  <c r="J812" i="23"/>
  <c r="J589" i="23"/>
  <c r="I862" i="23"/>
  <c r="I562" i="23"/>
  <c r="I442" i="23"/>
  <c r="L761" i="23"/>
  <c r="L547" i="23"/>
  <c r="J765" i="23"/>
  <c r="J891" i="23"/>
  <c r="J769" i="23"/>
  <c r="J667" i="23"/>
  <c r="J563" i="23"/>
  <c r="J580" i="23"/>
  <c r="J444" i="23"/>
  <c r="J472" i="23"/>
  <c r="J389" i="23"/>
  <c r="I916" i="23"/>
  <c r="I775" i="23"/>
  <c r="I707" i="23"/>
  <c r="M738" i="23"/>
  <c r="L839" i="23"/>
  <c r="L535" i="23"/>
  <c r="J767" i="23"/>
  <c r="J819" i="23"/>
  <c r="J888" i="23"/>
  <c r="J706" i="23"/>
  <c r="J608" i="23"/>
  <c r="J526" i="23"/>
  <c r="J496" i="23"/>
  <c r="J375" i="23"/>
  <c r="J317" i="23"/>
  <c r="I830" i="23"/>
  <c r="I767" i="23"/>
  <c r="I819" i="23"/>
  <c r="I718" i="23"/>
  <c r="I705" i="23"/>
  <c r="I631" i="23"/>
  <c r="I516" i="23"/>
  <c r="I452" i="23"/>
  <c r="M620" i="23"/>
  <c r="M245" i="23"/>
  <c r="L823" i="23"/>
  <c r="L802" i="23"/>
  <c r="J861" i="23"/>
  <c r="L794" i="23"/>
  <c r="J797" i="23"/>
  <c r="L722" i="23"/>
  <c r="J789" i="23"/>
  <c r="L849" i="23"/>
  <c r="J914" i="23"/>
  <c r="L246" i="23"/>
  <c r="L903" i="23"/>
  <c r="L684" i="23"/>
  <c r="L524" i="23"/>
  <c r="L390" i="23"/>
  <c r="M851" i="23"/>
  <c r="L172" i="23"/>
  <c r="L843" i="23"/>
  <c r="L692" i="23"/>
  <c r="J788" i="23"/>
  <c r="J705" i="23"/>
  <c r="J422" i="23"/>
  <c r="I910" i="23"/>
  <c r="I723" i="23"/>
  <c r="I599" i="23"/>
  <c r="I463" i="23"/>
  <c r="I482" i="23"/>
  <c r="I391" i="23"/>
  <c r="I772" i="23"/>
  <c r="I498" i="23"/>
  <c r="L252" i="23"/>
  <c r="J570" i="23"/>
  <c r="J376" i="23"/>
  <c r="I882" i="23"/>
  <c r="I421" i="23"/>
  <c r="L90" i="23"/>
  <c r="L623" i="23"/>
  <c r="L374" i="23"/>
  <c r="J726" i="23"/>
  <c r="J786" i="23"/>
  <c r="J677" i="23"/>
  <c r="J672" i="23"/>
  <c r="J590" i="23"/>
  <c r="J490" i="23"/>
  <c r="J335" i="23"/>
  <c r="J313" i="23"/>
  <c r="J386" i="23"/>
  <c r="I856" i="23"/>
  <c r="I733" i="23"/>
  <c r="I786" i="23"/>
  <c r="I692" i="23"/>
  <c r="I588" i="23"/>
  <c r="I605" i="23"/>
  <c r="I514" i="23"/>
  <c r="I410" i="23"/>
  <c r="I319" i="23"/>
  <c r="I701" i="23"/>
  <c r="I413" i="23"/>
  <c r="J886" i="23"/>
  <c r="J558" i="23"/>
  <c r="J309" i="23"/>
  <c r="I889" i="23"/>
  <c r="I546" i="23"/>
  <c r="L304" i="23"/>
  <c r="L677" i="23"/>
  <c r="L318" i="23"/>
  <c r="J654" i="23"/>
  <c r="J778" i="23"/>
  <c r="J669" i="23"/>
  <c r="J664" i="23"/>
  <c r="J582" i="23"/>
  <c r="J461" i="23"/>
  <c r="J482" i="23"/>
  <c r="J400" i="23"/>
  <c r="J378" i="23"/>
  <c r="I848" i="23"/>
  <c r="I725" i="23"/>
  <c r="I778" i="23"/>
  <c r="I684" i="23"/>
  <c r="I580" i="23"/>
  <c r="I597" i="23"/>
  <c r="I506" i="23"/>
  <c r="I376" i="23"/>
  <c r="I311" i="23"/>
  <c r="I845" i="23"/>
  <c r="I676" i="23"/>
  <c r="I427" i="23"/>
  <c r="J747" i="23"/>
  <c r="J541" i="23"/>
  <c r="I822" i="23"/>
  <c r="I666" i="23"/>
  <c r="M111" i="23"/>
  <c r="L895" i="23"/>
  <c r="L482" i="23"/>
  <c r="J791" i="23"/>
  <c r="J827" i="23"/>
  <c r="J896" i="23"/>
  <c r="J714" i="23"/>
  <c r="J616" i="23"/>
  <c r="J534" i="23"/>
  <c r="J504" i="23"/>
  <c r="J408" i="23"/>
  <c r="J325" i="23"/>
  <c r="I906" i="23"/>
  <c r="I711" i="23"/>
  <c r="I636" i="23"/>
  <c r="M324" i="23"/>
  <c r="L774" i="23"/>
  <c r="L489" i="23"/>
  <c r="J894" i="23"/>
  <c r="J755" i="23"/>
  <c r="J824" i="23"/>
  <c r="J642" i="23"/>
  <c r="J454" i="23"/>
  <c r="J549" i="23"/>
  <c r="J535" i="23"/>
  <c r="J439" i="23"/>
  <c r="J356" i="23"/>
  <c r="I886" i="23"/>
  <c r="I647" i="23"/>
  <c r="I755" i="23"/>
  <c r="I654" i="23"/>
  <c r="I641" i="23"/>
  <c r="I567" i="23"/>
  <c r="I423" i="23"/>
  <c r="I483" i="23"/>
  <c r="M842" i="23"/>
  <c r="M796" i="23"/>
  <c r="L612" i="23"/>
  <c r="L879" i="23"/>
  <c r="M243" i="23"/>
  <c r="L871" i="23"/>
  <c r="M34" i="23"/>
  <c r="L799" i="23"/>
  <c r="M23" i="23"/>
  <c r="L727" i="23"/>
  <c r="M173" i="23"/>
  <c r="L231" i="23"/>
  <c r="L765" i="23"/>
  <c r="L659" i="23"/>
  <c r="L537" i="23"/>
  <c r="L339" i="23"/>
  <c r="M720" i="23"/>
  <c r="L103" i="23"/>
  <c r="L757" i="23"/>
  <c r="L651" i="23"/>
  <c r="J787" i="23"/>
  <c r="J626" i="23"/>
  <c r="J503" i="23"/>
  <c r="I734" i="23"/>
  <c r="I865" i="23"/>
  <c r="I630" i="23"/>
  <c r="I522" i="23"/>
  <c r="I418" i="23"/>
  <c r="I327" i="23"/>
  <c r="I618" i="23"/>
  <c r="I496" i="23"/>
  <c r="J759" i="23"/>
  <c r="J622" i="23"/>
  <c r="J373" i="23"/>
  <c r="I825" i="23"/>
  <c r="I439" i="23"/>
  <c r="L102" i="23"/>
  <c r="L606" i="23"/>
  <c r="L323" i="23"/>
  <c r="J844" i="23"/>
  <c r="J722" i="23"/>
  <c r="J708" i="23"/>
  <c r="J695" i="23"/>
  <c r="J621" i="23"/>
  <c r="J530" i="23"/>
  <c r="J426" i="23"/>
  <c r="J344" i="23"/>
  <c r="J322" i="23"/>
  <c r="I792" i="23"/>
  <c r="I852" i="23"/>
  <c r="I722" i="23"/>
  <c r="I603" i="23"/>
  <c r="I563" i="23"/>
  <c r="I445" i="23"/>
  <c r="I537" i="23"/>
  <c r="I441" i="23"/>
  <c r="I350" i="23"/>
  <c r="I682" i="23"/>
  <c r="I460" i="23"/>
  <c r="J875" i="23"/>
  <c r="J518" i="23"/>
  <c r="J354" i="23"/>
  <c r="I646" i="23"/>
  <c r="I544" i="23"/>
  <c r="L900" i="23"/>
  <c r="L554" i="23"/>
  <c r="L362" i="23"/>
  <c r="J836" i="23"/>
  <c r="J686" i="23"/>
  <c r="J700" i="23"/>
  <c r="J687" i="23"/>
  <c r="J613" i="23"/>
  <c r="J522" i="23"/>
  <c r="J418" i="23"/>
  <c r="J336" i="23"/>
  <c r="J314" i="23"/>
  <c r="I784" i="23"/>
  <c r="I844" i="23"/>
  <c r="I671" i="23"/>
  <c r="I715" i="23"/>
  <c r="I549" i="23"/>
  <c r="I551" i="23"/>
  <c r="I529" i="23"/>
  <c r="I433" i="23"/>
  <c r="I342" i="23"/>
  <c r="I695" i="23"/>
  <c r="I643" i="23"/>
  <c r="I456" i="23"/>
  <c r="J881" i="23"/>
  <c r="J498" i="23"/>
  <c r="I760" i="23"/>
  <c r="I620" i="23"/>
  <c r="M448" i="23"/>
  <c r="L830" i="23"/>
  <c r="L509" i="23"/>
  <c r="J662" i="23"/>
  <c r="J763" i="23"/>
  <c r="J832" i="23"/>
  <c r="J650" i="23"/>
  <c r="J540" i="23"/>
  <c r="J436" i="23"/>
  <c r="J543" i="23"/>
  <c r="J447" i="23"/>
  <c r="J364" i="23"/>
  <c r="I878" i="23"/>
  <c r="I781" i="23"/>
  <c r="I606" i="23"/>
  <c r="L260" i="23"/>
  <c r="L575" i="23"/>
  <c r="L423" i="23"/>
  <c r="J830" i="23"/>
  <c r="J890" i="23"/>
  <c r="J760" i="23"/>
  <c r="J673" i="23"/>
  <c r="J583" i="23"/>
  <c r="J478" i="23"/>
  <c r="J460" i="23"/>
  <c r="J405" i="23"/>
  <c r="J395" i="23"/>
  <c r="I814" i="23"/>
  <c r="I837" i="23"/>
  <c r="I890" i="23"/>
  <c r="I693" i="23"/>
  <c r="I680" i="23"/>
  <c r="I598" i="23"/>
  <c r="I507" i="23"/>
  <c r="I419" i="23"/>
  <c r="M325" i="23"/>
  <c r="M690" i="23"/>
  <c r="L399" i="23"/>
  <c r="L658" i="23"/>
  <c r="M665" i="23"/>
  <c r="L650" i="23"/>
  <c r="M608" i="23"/>
  <c r="L689" i="23"/>
  <c r="M539" i="23"/>
  <c r="L592" i="23"/>
  <c r="M459" i="23"/>
  <c r="L170" i="23"/>
  <c r="L764" i="23"/>
  <c r="L712" i="23"/>
  <c r="L442" i="23"/>
  <c r="L337" i="23"/>
  <c r="M522" i="23"/>
  <c r="L106" i="23"/>
  <c r="L756" i="23"/>
  <c r="L564" i="23"/>
  <c r="J723" i="23"/>
  <c r="J576" i="23"/>
  <c r="J465" i="23"/>
  <c r="I921" i="23"/>
  <c r="I686" i="23"/>
  <c r="I566" i="23"/>
  <c r="I545" i="23"/>
  <c r="I449" i="23"/>
  <c r="I358" i="23"/>
  <c r="I713" i="23"/>
  <c r="I458" i="23"/>
  <c r="J748" i="23"/>
  <c r="J564" i="23"/>
  <c r="J323" i="23"/>
  <c r="I685" i="23"/>
  <c r="I444" i="23"/>
  <c r="L813" i="23"/>
  <c r="L556" i="23"/>
  <c r="L352" i="23"/>
  <c r="J780" i="23"/>
  <c r="J849" i="23"/>
  <c r="J644" i="23"/>
  <c r="J594" i="23"/>
  <c r="J557" i="23"/>
  <c r="J553" i="23"/>
  <c r="J457" i="23"/>
  <c r="J374" i="23"/>
  <c r="I902" i="23"/>
  <c r="I728" i="23"/>
  <c r="I788" i="23"/>
  <c r="I857" i="23"/>
  <c r="I659" i="23"/>
  <c r="I593" i="23"/>
  <c r="I495" i="23"/>
  <c r="I446" i="23"/>
  <c r="I472" i="23"/>
  <c r="I381" i="23"/>
  <c r="I688" i="23"/>
  <c r="I312" i="23"/>
  <c r="J818" i="23"/>
  <c r="J515" i="23"/>
  <c r="I766" i="23"/>
  <c r="I691" i="23"/>
  <c r="I411" i="23"/>
  <c r="L749" i="23"/>
  <c r="L611" i="23"/>
  <c r="J917" i="23"/>
  <c r="J772" i="23"/>
  <c r="J841" i="23"/>
  <c r="J625" i="23"/>
  <c r="J635" i="23"/>
  <c r="J516" i="23"/>
  <c r="J545" i="23"/>
  <c r="J449" i="23"/>
  <c r="J366" i="23"/>
  <c r="I854" i="23"/>
  <c r="I720" i="23"/>
  <c r="I780" i="23"/>
  <c r="I849" i="23"/>
  <c r="I651" i="23"/>
  <c r="I585" i="23"/>
  <c r="I462" i="23"/>
  <c r="I415" i="23"/>
  <c r="I464" i="23"/>
  <c r="I373" i="23"/>
  <c r="I827" i="23"/>
  <c r="I649" i="23"/>
  <c r="I367" i="23"/>
  <c r="J816" i="23"/>
  <c r="J486" i="23"/>
  <c r="I759" i="23"/>
  <c r="I584" i="23"/>
  <c r="L280" i="23"/>
  <c r="L674" i="23"/>
  <c r="L479" i="23"/>
  <c r="J838" i="23"/>
  <c r="J898" i="23"/>
  <c r="J768" i="23"/>
  <c r="J681" i="23"/>
  <c r="J591" i="23"/>
  <c r="J493" i="23"/>
  <c r="J462" i="23"/>
  <c r="J359" i="23"/>
  <c r="J403" i="23"/>
  <c r="I742" i="23"/>
  <c r="I891" i="23"/>
  <c r="I515" i="23"/>
  <c r="L73" i="23"/>
  <c r="L671" i="23"/>
  <c r="L309" i="23"/>
  <c r="J766" i="23"/>
  <c r="J826" i="23"/>
  <c r="J717" i="23"/>
  <c r="J712" i="23"/>
  <c r="J630" i="23"/>
  <c r="J523" i="23"/>
  <c r="J435" i="23"/>
  <c r="J353" i="23"/>
  <c r="J331" i="23"/>
  <c r="I896" i="23"/>
  <c r="I773" i="23"/>
  <c r="I826" i="23"/>
  <c r="I586" i="23"/>
  <c r="I628" i="23"/>
  <c r="I405" i="23"/>
  <c r="I554" i="23"/>
  <c r="I450" i="23"/>
  <c r="M117" i="23"/>
  <c r="L585" i="23"/>
  <c r="L368" i="23"/>
  <c r="I736" i="23"/>
  <c r="J882" i="23"/>
  <c r="J702" i="23"/>
  <c r="I846" i="23"/>
  <c r="I408" i="23"/>
  <c r="I409" i="23"/>
  <c r="J678" i="23"/>
  <c r="J588" i="23"/>
  <c r="J406" i="23"/>
  <c r="I783" i="23"/>
  <c r="I690" i="23"/>
  <c r="I523" i="23"/>
  <c r="I348" i="23"/>
  <c r="I379" i="23"/>
  <c r="J387" i="23"/>
  <c r="L95" i="23"/>
  <c r="J774" i="23"/>
  <c r="J593" i="23"/>
  <c r="J430" i="23"/>
  <c r="J339" i="23"/>
  <c r="I663" i="23"/>
  <c r="L597" i="23"/>
  <c r="J762" i="23"/>
  <c r="J500" i="23"/>
  <c r="J391" i="23"/>
  <c r="I832" i="23"/>
  <c r="I769" i="23"/>
  <c r="I535" i="23"/>
  <c r="I362" i="23"/>
  <c r="I332" i="23"/>
  <c r="L498" i="23"/>
  <c r="L415" i="23"/>
  <c r="J754" i="23"/>
  <c r="J527" i="23"/>
  <c r="I818" i="23"/>
  <c r="I475" i="23"/>
  <c r="L840" i="23"/>
  <c r="L529" i="23"/>
  <c r="J895" i="23"/>
  <c r="J867" i="23"/>
  <c r="J745" i="23"/>
  <c r="J643" i="23"/>
  <c r="J562" i="23"/>
  <c r="J556" i="23"/>
  <c r="J544" i="23"/>
  <c r="J448" i="23"/>
  <c r="J365" i="23"/>
  <c r="I899" i="23"/>
  <c r="I815" i="23"/>
  <c r="I867" i="23"/>
  <c r="I753" i="23"/>
  <c r="I658" i="23"/>
  <c r="I576" i="23"/>
  <c r="I469" i="23"/>
  <c r="I453" i="23"/>
  <c r="I344" i="23"/>
  <c r="I380" i="23"/>
  <c r="L917" i="23"/>
  <c r="L620" i="23"/>
  <c r="L321" i="23"/>
  <c r="J796" i="23"/>
  <c r="J865" i="23"/>
  <c r="J660" i="23"/>
  <c r="J647" i="23"/>
  <c r="J573" i="23"/>
  <c r="J468" i="23"/>
  <c r="J473" i="23"/>
  <c r="J676" i="23"/>
  <c r="I553" i="23"/>
  <c r="J390" i="23"/>
  <c r="I479" i="23"/>
  <c r="I909" i="23"/>
  <c r="I440" i="23"/>
  <c r="I708" i="23"/>
  <c r="I568" i="23"/>
  <c r="I324" i="23"/>
  <c r="I681" i="23"/>
  <c r="I802" i="23"/>
  <c r="M778" i="23"/>
  <c r="L233" i="23"/>
  <c r="M333" i="23"/>
  <c r="I570" i="23"/>
  <c r="J476" i="23"/>
  <c r="J785" i="23"/>
  <c r="I855" i="23"/>
  <c r="I317" i="23"/>
  <c r="L825" i="23"/>
  <c r="J776" i="23"/>
  <c r="J542" i="23"/>
  <c r="J397" i="23"/>
  <c r="I853" i="23"/>
  <c r="I595" i="23"/>
  <c r="I504" i="23"/>
  <c r="I323" i="23"/>
  <c r="L74" i="23"/>
  <c r="I884" i="23"/>
  <c r="L876" i="23"/>
  <c r="J892" i="23"/>
  <c r="J602" i="23"/>
  <c r="J537" i="23"/>
  <c r="J370" i="23"/>
  <c r="I328" i="23"/>
  <c r="L491" i="23"/>
  <c r="J889" i="23"/>
  <c r="J566" i="23"/>
  <c r="J464" i="23"/>
  <c r="I768" i="23"/>
  <c r="I668" i="23"/>
  <c r="I494" i="23"/>
  <c r="I393" i="23"/>
  <c r="I371" i="23"/>
  <c r="L663" i="23"/>
  <c r="L365" i="23"/>
  <c r="J880" i="23"/>
  <c r="J456" i="23"/>
  <c r="I761" i="23"/>
  <c r="M855" i="23"/>
  <c r="L775" i="23"/>
  <c r="L427" i="23"/>
  <c r="J751" i="23"/>
  <c r="J803" i="23"/>
  <c r="J872" i="23"/>
  <c r="J690" i="23"/>
  <c r="J592" i="23"/>
  <c r="J510" i="23"/>
  <c r="J484" i="23"/>
  <c r="J487" i="23"/>
  <c r="J404" i="23"/>
  <c r="I703" i="23"/>
  <c r="I751" i="23"/>
  <c r="I803" i="23"/>
  <c r="I702" i="23"/>
  <c r="I689" i="23"/>
  <c r="I615" i="23"/>
  <c r="I500" i="23"/>
  <c r="I436" i="23"/>
  <c r="I346" i="23"/>
  <c r="I316" i="23"/>
  <c r="L818" i="23"/>
  <c r="L570" i="23"/>
  <c r="J907" i="23"/>
  <c r="J732" i="23"/>
  <c r="J801" i="23"/>
  <c r="J699" i="23"/>
  <c r="J595" i="23"/>
  <c r="J612" i="23"/>
  <c r="J505" i="23"/>
  <c r="J409" i="23"/>
  <c r="J338" i="23"/>
  <c r="I457" i="23"/>
  <c r="I918" i="23"/>
  <c r="I488" i="23"/>
  <c r="I871" i="23"/>
  <c r="I321" i="23"/>
  <c r="I366" i="23"/>
  <c r="I438" i="23"/>
  <c r="I604" i="23"/>
  <c r="I607" i="23"/>
  <c r="I338" i="23"/>
  <c r="I547" i="23"/>
  <c r="I621" i="23"/>
  <c r="I790" i="23"/>
  <c r="M787" i="23"/>
  <c r="J645" i="23"/>
  <c r="I660" i="23"/>
  <c r="L715" i="23"/>
  <c r="J878" i="23"/>
  <c r="J739" i="23"/>
  <c r="J585" i="23"/>
  <c r="J533" i="23"/>
  <c r="J423" i="23"/>
  <c r="J340" i="23"/>
  <c r="I885" i="23"/>
  <c r="I611" i="23"/>
  <c r="I634" i="23"/>
  <c r="I400" i="23"/>
  <c r="I377" i="23"/>
  <c r="I355" i="23"/>
  <c r="L521" i="23"/>
  <c r="J859" i="23"/>
  <c r="J737" i="23"/>
  <c r="J492" i="23"/>
  <c r="J536" i="23"/>
  <c r="I808" i="23"/>
  <c r="I744" i="23"/>
  <c r="I740" i="23"/>
  <c r="I349" i="23"/>
  <c r="I422" i="23"/>
  <c r="I492" i="23"/>
  <c r="I335" i="23"/>
  <c r="L882" i="23"/>
  <c r="I536" i="23"/>
  <c r="J586" i="23"/>
  <c r="J402" i="23"/>
  <c r="I912" i="23"/>
  <c r="I656" i="23"/>
  <c r="M489" i="23"/>
  <c r="L630" i="23"/>
  <c r="L17" i="23"/>
  <c r="I503" i="23"/>
  <c r="I900" i="23"/>
  <c r="J683" i="23"/>
  <c r="I724" i="23"/>
  <c r="I577" i="23"/>
  <c r="L555" i="23"/>
  <c r="J675" i="23"/>
  <c r="J501" i="23"/>
  <c r="J333" i="23"/>
  <c r="I687" i="23"/>
  <c r="I696" i="23"/>
  <c r="I468" i="23"/>
  <c r="I898" i="23"/>
  <c r="J758" i="23"/>
  <c r="I811" i="23"/>
  <c r="L599" i="23"/>
  <c r="J764" i="23"/>
  <c r="J656" i="23"/>
  <c r="J443" i="23"/>
  <c r="I370" i="23"/>
  <c r="L356" i="23"/>
  <c r="J761" i="23"/>
  <c r="J597" i="23"/>
  <c r="J384" i="23"/>
  <c r="I831" i="23"/>
  <c r="I699" i="23"/>
  <c r="I470" i="23"/>
  <c r="I329" i="23"/>
  <c r="L617" i="23"/>
  <c r="L348" i="23"/>
  <c r="J345" i="23"/>
  <c r="M329" i="23"/>
  <c r="L425" i="23"/>
  <c r="J808" i="23"/>
  <c r="J631" i="23"/>
  <c r="J519" i="23"/>
  <c r="I758" i="23"/>
  <c r="I739" i="23"/>
  <c r="I517" i="23"/>
  <c r="I467" i="23"/>
  <c r="L832" i="23"/>
  <c r="J887" i="23"/>
  <c r="J610" i="23"/>
  <c r="J555" i="23"/>
  <c r="J440" i="23"/>
  <c r="I385" i="23"/>
  <c r="I369" i="23"/>
  <c r="J357" i="23"/>
  <c r="I308" i="23"/>
  <c r="J332" i="23"/>
  <c r="L578" i="23"/>
  <c r="I917" i="23"/>
  <c r="I432" i="23"/>
  <c r="J738" i="23"/>
  <c r="J360" i="23"/>
  <c r="I382" i="23"/>
  <c r="I354" i="23"/>
  <c r="I638" i="23"/>
  <c r="M73" i="23"/>
  <c r="M357" i="23"/>
  <c r="L890" i="23"/>
  <c r="I477" i="23"/>
  <c r="I578" i="23"/>
  <c r="J579" i="23"/>
  <c r="I793" i="23"/>
  <c r="I407" i="23"/>
  <c r="J829" i="23"/>
  <c r="J548" i="23"/>
  <c r="J446" i="23"/>
  <c r="J308" i="23"/>
  <c r="I835" i="23"/>
  <c r="I608" i="23"/>
  <c r="I435" i="23"/>
  <c r="I834" i="23"/>
  <c r="J715" i="23"/>
  <c r="I710" i="23"/>
  <c r="L669" i="23"/>
  <c r="J834" i="23"/>
  <c r="J627" i="23"/>
  <c r="J474" i="23"/>
  <c r="I840" i="23"/>
  <c r="L787" i="23"/>
  <c r="L393" i="23"/>
  <c r="J653" i="23"/>
  <c r="J572" i="23"/>
  <c r="J320" i="23"/>
  <c r="I892" i="23"/>
  <c r="I674" i="23"/>
  <c r="I513" i="23"/>
  <c r="I359" i="23"/>
  <c r="L211" i="23"/>
  <c r="L589" i="23"/>
  <c r="L385" i="23"/>
  <c r="J617" i="23"/>
  <c r="J348" i="23"/>
  <c r="I672" i="23"/>
  <c r="L272" i="23"/>
  <c r="L665" i="23"/>
  <c r="L462" i="23"/>
  <c r="J814" i="23"/>
  <c r="J874" i="23"/>
  <c r="J744" i="23"/>
  <c r="J657" i="23"/>
  <c r="J567" i="23"/>
  <c r="J445" i="23"/>
  <c r="J483" i="23"/>
  <c r="J401" i="23"/>
  <c r="J379" i="23"/>
  <c r="I920" i="23"/>
  <c r="I821" i="23"/>
  <c r="I874" i="23"/>
  <c r="I677" i="23"/>
  <c r="I664" i="23"/>
  <c r="I582" i="23"/>
  <c r="I491" i="23"/>
  <c r="I384" i="23"/>
  <c r="I313" i="23"/>
  <c r="M733" i="23"/>
  <c r="L767" i="23"/>
  <c r="L550" i="23"/>
  <c r="J743" i="23"/>
  <c r="J795" i="23"/>
  <c r="J864" i="23"/>
  <c r="J682" i="23"/>
  <c r="J584" i="23"/>
  <c r="J502" i="23"/>
  <c r="J453" i="23"/>
  <c r="J479" i="23"/>
  <c r="I868" i="23"/>
  <c r="I318" i="23"/>
  <c r="I804" i="23"/>
  <c r="I397" i="23"/>
  <c r="I809" i="23"/>
  <c r="I333" i="23"/>
  <c r="I838" i="23"/>
  <c r="I424" i="23"/>
  <c r="J396" i="23"/>
  <c r="I428" i="23"/>
  <c r="I911" i="23"/>
  <c r="I669" i="23"/>
  <c r="L197" i="23"/>
  <c r="J773" i="23"/>
  <c r="I697" i="23"/>
  <c r="J416" i="23"/>
  <c r="I309" i="23"/>
  <c r="L123" i="23"/>
  <c r="J358" i="23"/>
  <c r="J883" i="23"/>
  <c r="I897" i="23"/>
  <c r="L766" i="23"/>
  <c r="I505" i="23"/>
  <c r="J707" i="23"/>
  <c r="J417" i="23"/>
  <c r="I817" i="23"/>
  <c r="I341" i="23"/>
  <c r="J860" i="23"/>
  <c r="J442" i="23"/>
  <c r="I528" i="23"/>
  <c r="J371" i="23"/>
  <c r="L653" i="23"/>
  <c r="L81" i="23"/>
  <c r="L494" i="23"/>
  <c r="I480" i="23"/>
  <c r="I473" i="23"/>
  <c r="J596" i="23"/>
  <c r="I698" i="23"/>
  <c r="J753" i="23"/>
  <c r="J633" i="23"/>
  <c r="J689" i="23"/>
  <c r="J512" i="23"/>
  <c r="I782" i="23"/>
  <c r="I626" i="23"/>
  <c r="I414" i="23"/>
  <c r="I360" i="23"/>
  <c r="I777" i="23"/>
  <c r="J665" i="23"/>
  <c r="I590" i="23"/>
  <c r="L603" i="23"/>
  <c r="J770" i="23"/>
  <c r="J638" i="23"/>
  <c r="J441" i="23"/>
  <c r="I776" i="23"/>
  <c r="L23" i="23"/>
  <c r="J821" i="23"/>
  <c r="J684" i="23"/>
  <c r="J428" i="23"/>
  <c r="J381" i="23"/>
  <c r="I828" i="23"/>
  <c r="I564" i="23"/>
  <c r="I486" i="23"/>
  <c r="I390" i="23"/>
  <c r="L748" i="23"/>
  <c r="L634" i="23"/>
  <c r="J757" i="23"/>
  <c r="J663" i="23"/>
  <c r="I903" i="23"/>
  <c r="I561" i="23"/>
  <c r="L42" i="23"/>
  <c r="L710" i="23"/>
  <c r="L351" i="23"/>
  <c r="J750" i="23"/>
  <c r="J810" i="23"/>
  <c r="J701" i="23"/>
  <c r="J696" i="23"/>
  <c r="J614" i="23"/>
  <c r="J507" i="23"/>
  <c r="J419" i="23"/>
  <c r="J337" i="23"/>
  <c r="J315" i="23"/>
  <c r="I880" i="23"/>
  <c r="I757" i="23"/>
  <c r="I810" i="23"/>
  <c r="I716" i="23"/>
  <c r="I612" i="23"/>
  <c r="I629" i="23"/>
  <c r="I538" i="23"/>
  <c r="I434" i="23"/>
  <c r="I343" i="23"/>
  <c r="L232" i="23"/>
  <c r="L707" i="23"/>
  <c r="L417" i="23"/>
  <c r="J870" i="23"/>
  <c r="J731" i="23"/>
  <c r="J800" i="23"/>
  <c r="J713" i="23"/>
  <c r="J623" i="23"/>
  <c r="J525" i="23"/>
  <c r="J511" i="23"/>
  <c r="J415" i="23"/>
  <c r="I738" i="23"/>
  <c r="I363" i="23"/>
  <c r="I873" i="23"/>
  <c r="I574" i="23"/>
  <c r="I714" i="23"/>
  <c r="I351" i="23"/>
  <c r="I807" i="23"/>
  <c r="I399" i="23"/>
  <c r="I919" i="23"/>
  <c r="I406" i="23"/>
  <c r="I877" i="23"/>
  <c r="I490" i="23"/>
  <c r="I425" i="23"/>
  <c r="I709" i="23"/>
  <c r="J909" i="23"/>
  <c r="I770" i="23"/>
  <c r="J466" i="23"/>
  <c r="I581" i="23"/>
  <c r="L481" i="23"/>
  <c r="I820" i="23"/>
  <c r="J740" i="23"/>
  <c r="J603" i="23"/>
  <c r="J334" i="23"/>
  <c r="I541" i="23"/>
  <c r="L514" i="23"/>
  <c r="J637" i="23"/>
  <c r="I511" i="23"/>
  <c r="I694" i="23"/>
  <c r="L213" i="23"/>
  <c r="L898" i="23"/>
  <c r="J857" i="23"/>
  <c r="I389" i="23"/>
  <c r="L889" i="23"/>
  <c r="J477" i="23"/>
  <c r="I616" i="23"/>
  <c r="J552" i="23"/>
  <c r="J835" i="23"/>
  <c r="J571" i="23"/>
  <c r="J488" i="23"/>
  <c r="I907" i="23"/>
  <c r="I785" i="23"/>
  <c r="I614" i="23"/>
  <c r="I378" i="23"/>
  <c r="I478" i="23"/>
  <c r="J575" i="23"/>
  <c r="I550" i="23"/>
  <c r="L429" i="23"/>
  <c r="J833" i="23"/>
  <c r="J574" i="23"/>
  <c r="J361" i="23"/>
  <c r="I839" i="23"/>
  <c r="L905" i="23"/>
  <c r="J884" i="23"/>
  <c r="J659" i="23"/>
  <c r="J506" i="23"/>
  <c r="J362" i="23"/>
  <c r="I883" i="23"/>
  <c r="I633" i="23"/>
  <c r="I481" i="23"/>
  <c r="I326" i="23"/>
  <c r="L896" i="23"/>
  <c r="L459" i="23"/>
  <c r="J822" i="23"/>
  <c r="J639" i="23"/>
  <c r="I824" i="23"/>
  <c r="I637" i="23"/>
  <c r="L160" i="23"/>
  <c r="L561" i="23"/>
  <c r="L395" i="23"/>
  <c r="J868" i="23"/>
  <c r="J746" i="23"/>
  <c r="J618" i="23"/>
  <c r="J577" i="23"/>
  <c r="J524" i="23"/>
  <c r="J554" i="23"/>
  <c r="J450" i="23"/>
  <c r="J368" i="23"/>
  <c r="J346" i="23"/>
  <c r="I816" i="23"/>
  <c r="I876" i="23"/>
  <c r="I746" i="23"/>
  <c r="I652" i="23"/>
  <c r="I555" i="23"/>
  <c r="I565" i="23"/>
  <c r="I437" i="23"/>
  <c r="I465" i="23"/>
  <c r="I374" i="23"/>
  <c r="L293" i="23"/>
  <c r="L657" i="23"/>
  <c r="L454" i="23"/>
  <c r="J806" i="23"/>
  <c r="J866" i="23"/>
  <c r="J736" i="23"/>
  <c r="J649" i="23"/>
  <c r="J559" i="23"/>
  <c r="J414" i="23"/>
  <c r="J475" i="23"/>
  <c r="J393" i="23"/>
  <c r="I644" i="23"/>
  <c r="I347" i="23"/>
  <c r="I675" i="23"/>
  <c r="I749" i="23"/>
  <c r="I632" i="23"/>
  <c r="I402" i="23"/>
  <c r="I859" i="23"/>
  <c r="I388" i="23"/>
  <c r="I743" i="23"/>
  <c r="I372" i="23"/>
  <c r="I731" i="23"/>
  <c r="I872" i="23"/>
  <c r="I459" i="23"/>
  <c r="I866" i="23"/>
  <c r="I530" i="23"/>
  <c r="J471" i="23"/>
  <c r="J777" i="23"/>
  <c r="I847" i="23"/>
  <c r="I524" i="23"/>
  <c r="J531" i="23"/>
  <c r="J671" i="23"/>
  <c r="I352" i="23"/>
  <c r="J811" i="23"/>
  <c r="J915" i="23"/>
  <c r="J620" i="23"/>
  <c r="I748" i="23"/>
  <c r="I533" i="23"/>
  <c r="L15" i="23"/>
  <c r="J711" i="23"/>
  <c r="I557" i="23"/>
  <c r="I650" i="23"/>
  <c r="L645" i="23"/>
  <c r="L718" i="23"/>
  <c r="J615" i="23"/>
  <c r="I572" i="23"/>
  <c r="L508" i="23"/>
  <c r="J319" i="23"/>
  <c r="I518" i="23"/>
  <c r="I888" i="23"/>
  <c r="J601" i="23"/>
  <c r="J624" i="23"/>
  <c r="J480" i="23"/>
  <c r="I905" i="23"/>
  <c r="I721" i="23"/>
  <c r="I510" i="23"/>
  <c r="I345" i="23"/>
  <c r="I639" i="23"/>
  <c r="J458" i="23"/>
  <c r="I455" i="23"/>
  <c r="L310" i="23"/>
  <c r="J670" i="23"/>
  <c r="J485" i="23"/>
  <c r="J392" i="23"/>
  <c r="I763" i="23"/>
  <c r="L644" i="23"/>
  <c r="J820" i="23"/>
  <c r="J648" i="23"/>
  <c r="J413" i="23"/>
  <c r="I14" i="23"/>
  <c r="I762" i="23"/>
  <c r="I592" i="23"/>
  <c r="I417" i="23"/>
  <c r="I357" i="23"/>
  <c r="L831" i="23"/>
  <c r="L527" i="23"/>
  <c r="J876" i="23"/>
  <c r="J628" i="23"/>
  <c r="I893" i="23"/>
  <c r="I508" i="23"/>
  <c r="L779" i="23"/>
  <c r="L628" i="23"/>
  <c r="L329" i="23"/>
  <c r="J804" i="23"/>
  <c r="J873" i="23"/>
  <c r="J668" i="23"/>
  <c r="J655" i="23"/>
  <c r="J581" i="23"/>
  <c r="J470" i="23"/>
  <c r="J481" i="23"/>
  <c r="J398" i="23"/>
  <c r="I798" i="23"/>
  <c r="I752" i="23"/>
  <c r="I812" i="23"/>
  <c r="I881" i="23"/>
  <c r="I683" i="23"/>
  <c r="I617" i="23"/>
  <c r="I519" i="23"/>
  <c r="I497" i="23"/>
  <c r="I368" i="23"/>
  <c r="I310" i="23"/>
  <c r="L256" i="23"/>
  <c r="L702" i="23"/>
  <c r="L343" i="23"/>
  <c r="J742" i="23"/>
  <c r="J802" i="23"/>
  <c r="J693" i="23"/>
  <c r="J688" i="23"/>
  <c r="J606" i="23"/>
  <c r="J499" i="23"/>
  <c r="J411" i="23"/>
  <c r="J329" i="23"/>
  <c r="I493" i="23"/>
  <c r="I320" i="23"/>
  <c r="I609" i="23"/>
  <c r="I426" i="23"/>
  <c r="I534" i="23"/>
  <c r="I813" i="23"/>
  <c r="I745" i="23"/>
  <c r="I795" i="23"/>
  <c r="I579" i="23"/>
  <c r="L502" i="23"/>
  <c r="J310" i="23"/>
  <c r="I512" i="23"/>
  <c r="J599" i="23"/>
  <c r="I532" i="23"/>
  <c r="J311" i="23"/>
  <c r="J661" i="23"/>
  <c r="L625" i="23"/>
  <c r="I908" i="23"/>
  <c r="I396" i="23"/>
  <c r="J343" i="23"/>
  <c r="J809" i="23"/>
  <c r="J513" i="23"/>
  <c r="I879" i="23"/>
  <c r="I542" i="23"/>
  <c r="L387" i="23"/>
  <c r="J546" i="23"/>
  <c r="J326" i="23"/>
  <c r="I602" i="23"/>
  <c r="B1020" i="23" l="1"/>
  <c r="O1020" i="23"/>
  <c r="P1020" i="23"/>
  <c r="B936" i="23"/>
  <c r="P936" i="23"/>
  <c r="O936" i="23"/>
  <c r="E936" i="23" s="1"/>
  <c r="B968" i="23"/>
  <c r="P968" i="23"/>
  <c r="O968" i="23"/>
  <c r="E968" i="23" s="1"/>
  <c r="B964" i="23"/>
  <c r="P964" i="23"/>
  <c r="O964" i="23"/>
  <c r="E964" i="23" s="1"/>
  <c r="B1004" i="23"/>
  <c r="O1004" i="23"/>
  <c r="P1004" i="23"/>
  <c r="B1093" i="23"/>
  <c r="O1093" i="23"/>
  <c r="P1093" i="23"/>
  <c r="P1156" i="23"/>
  <c r="B1156" i="23"/>
  <c r="O1156" i="23"/>
  <c r="E1156" i="23" s="1"/>
  <c r="P1067" i="23"/>
  <c r="B1067" i="23"/>
  <c r="O1067" i="23"/>
  <c r="E1067" i="23" s="1"/>
  <c r="B985" i="23"/>
  <c r="P985" i="23"/>
  <c r="O985" i="23"/>
  <c r="E985" i="23" s="1"/>
  <c r="B1083" i="23"/>
  <c r="P1083" i="23"/>
  <c r="O1083" i="23"/>
  <c r="E1083" i="23" s="1"/>
  <c r="O1157" i="23"/>
  <c r="B1157" i="23"/>
  <c r="P1157" i="23"/>
  <c r="P1096" i="23"/>
  <c r="B1096" i="23"/>
  <c r="O1096" i="23"/>
  <c r="E1096" i="23" s="1"/>
  <c r="O1006" i="23"/>
  <c r="B1006" i="23"/>
  <c r="P1006" i="23"/>
  <c r="P1098" i="23"/>
  <c r="O1098" i="23"/>
  <c r="E1098" i="23" s="1"/>
  <c r="B1098" i="23"/>
  <c r="B1034" i="23"/>
  <c r="P1034" i="23"/>
  <c r="O1034" i="23"/>
  <c r="E1034" i="23" s="1"/>
  <c r="B1099" i="23"/>
  <c r="P1099" i="23"/>
  <c r="O1099" i="23"/>
  <c r="E1099" i="23" s="1"/>
  <c r="B1061" i="23"/>
  <c r="P1061" i="23"/>
  <c r="O1061" i="23"/>
  <c r="E1061" i="23" s="1"/>
  <c r="B1090" i="23"/>
  <c r="P1090" i="23"/>
  <c r="O1090" i="23"/>
  <c r="E1090" i="23" s="1"/>
  <c r="O1101" i="23"/>
  <c r="B1101" i="23"/>
  <c r="P1101" i="23"/>
  <c r="B1102" i="23"/>
  <c r="P1102" i="23"/>
  <c r="O1102" i="23"/>
  <c r="E1102" i="23" s="1"/>
  <c r="B1082" i="23"/>
  <c r="P1082" i="23"/>
  <c r="O1082" i="23"/>
  <c r="E1082" i="23" s="1"/>
  <c r="B1103" i="23"/>
  <c r="P1103" i="23"/>
  <c r="O1103" i="23"/>
  <c r="E1103" i="23" s="1"/>
  <c r="B1074" i="23"/>
  <c r="O1074" i="23"/>
  <c r="P1074" i="23"/>
  <c r="B1068" i="23"/>
  <c r="P1068" i="23"/>
  <c r="O1068" i="23"/>
  <c r="E1068" i="23" s="1"/>
  <c r="P1104" i="23"/>
  <c r="B1104" i="23"/>
  <c r="O1104" i="23"/>
  <c r="E1104" i="23" s="1"/>
  <c r="B1105" i="23"/>
  <c r="P1105" i="23"/>
  <c r="O1105" i="23"/>
  <c r="E1105" i="23" s="1"/>
  <c r="B1062" i="23"/>
  <c r="P1062" i="23"/>
  <c r="O1062" i="23"/>
  <c r="E1062" i="23" s="1"/>
  <c r="P1106" i="23"/>
  <c r="O1106" i="23"/>
  <c r="E1106" i="23" s="1"/>
  <c r="B1106" i="23"/>
  <c r="B1042" i="23"/>
  <c r="O1042" i="23"/>
  <c r="P1042" i="23"/>
  <c r="B1107" i="23"/>
  <c r="P1107" i="23"/>
  <c r="O1107" i="23"/>
  <c r="E1107" i="23" s="1"/>
  <c r="B1038" i="23"/>
  <c r="P1038" i="23"/>
  <c r="O1038" i="23"/>
  <c r="E1038" i="23" s="1"/>
  <c r="P1108" i="23"/>
  <c r="B1108" i="23"/>
  <c r="O1108" i="23"/>
  <c r="E1108" i="23" s="1"/>
  <c r="B1021" i="23"/>
  <c r="P1021" i="23"/>
  <c r="O1021" i="23"/>
  <c r="E1021" i="23" s="1"/>
  <c r="O1012" i="23"/>
  <c r="B1012" i="23"/>
  <c r="P1012" i="23"/>
  <c r="B1109" i="23"/>
  <c r="O1109" i="23"/>
  <c r="P1109" i="23"/>
  <c r="B1110" i="23"/>
  <c r="P1110" i="23"/>
  <c r="O1110" i="23"/>
  <c r="E1110" i="23" s="1"/>
  <c r="P1089" i="23"/>
  <c r="B1089" i="23"/>
  <c r="O1089" i="23"/>
  <c r="E1089" i="23" s="1"/>
  <c r="B1111" i="23"/>
  <c r="P1111" i="23"/>
  <c r="O1111" i="23"/>
  <c r="E1111" i="23" s="1"/>
  <c r="B1081" i="23"/>
  <c r="O1081" i="23"/>
  <c r="P1081" i="23"/>
  <c r="P1075" i="23"/>
  <c r="B1075" i="23"/>
  <c r="O1075" i="23"/>
  <c r="E1075" i="23" s="1"/>
  <c r="P1112" i="23"/>
  <c r="B1112" i="23"/>
  <c r="O1112" i="23"/>
  <c r="E1112" i="23" s="1"/>
  <c r="B1069" i="23"/>
  <c r="O1069" i="23"/>
  <c r="P1069" i="23"/>
  <c r="B1113" i="23"/>
  <c r="P1113" i="23"/>
  <c r="O1113" i="23"/>
  <c r="E1113" i="23" s="1"/>
  <c r="O1056" i="23"/>
  <c r="B1056" i="23"/>
  <c r="P1056" i="23"/>
  <c r="P1114" i="23"/>
  <c r="O1114" i="23"/>
  <c r="E1114" i="23" s="1"/>
  <c r="B1114" i="23"/>
  <c r="P1043" i="23"/>
  <c r="B1043" i="23"/>
  <c r="O1043" i="23"/>
  <c r="E1043" i="23" s="1"/>
  <c r="B1115" i="23"/>
  <c r="P1115" i="23"/>
  <c r="O1115" i="23"/>
  <c r="E1115" i="23" s="1"/>
  <c r="B1028" i="23"/>
  <c r="O1028" i="23"/>
  <c r="P1028" i="23"/>
  <c r="P1116" i="23"/>
  <c r="B1116" i="23"/>
  <c r="O1116" i="23"/>
  <c r="E1116" i="23" s="1"/>
  <c r="B1017" i="23"/>
  <c r="O1017" i="23"/>
  <c r="P1017" i="23"/>
  <c r="O1117" i="23"/>
  <c r="B1117" i="23"/>
  <c r="P1117" i="23"/>
  <c r="B1118" i="23"/>
  <c r="P1118" i="23"/>
  <c r="O1118" i="23"/>
  <c r="E1118" i="23" s="1"/>
  <c r="B988" i="23"/>
  <c r="O988" i="23"/>
  <c r="P988" i="23"/>
  <c r="P1088" i="23"/>
  <c r="O1088" i="23"/>
  <c r="E1088" i="23" s="1"/>
  <c r="B1088" i="23"/>
  <c r="B1119" i="23"/>
  <c r="P1119" i="23"/>
  <c r="O1119" i="23"/>
  <c r="E1119" i="23" s="1"/>
  <c r="P1080" i="23"/>
  <c r="O1080" i="23"/>
  <c r="E1080" i="23" s="1"/>
  <c r="B1080" i="23"/>
  <c r="P1120" i="23"/>
  <c r="B1120" i="23"/>
  <c r="O1120" i="23"/>
  <c r="E1120" i="23" s="1"/>
  <c r="P1076" i="23"/>
  <c r="B1076" i="23"/>
  <c r="O1076" i="23"/>
  <c r="E1076" i="23" s="1"/>
  <c r="B1121" i="23"/>
  <c r="P1121" i="23"/>
  <c r="O1121" i="23"/>
  <c r="E1121" i="23" s="1"/>
  <c r="P1122" i="23"/>
  <c r="O1122" i="23"/>
  <c r="E1122" i="23" s="1"/>
  <c r="B1122" i="23"/>
  <c r="B1070" i="23"/>
  <c r="P1070" i="23"/>
  <c r="O1070" i="23"/>
  <c r="E1070" i="23" s="1"/>
  <c r="B1123" i="23"/>
  <c r="P1123" i="23"/>
  <c r="O1123" i="23"/>
  <c r="E1123" i="23" s="1"/>
  <c r="B1050" i="23"/>
  <c r="O1050" i="23"/>
  <c r="P1050" i="23"/>
  <c r="B1044" i="23"/>
  <c r="P1044" i="23"/>
  <c r="O1044" i="23"/>
  <c r="E1044" i="23" s="1"/>
  <c r="P1124" i="23"/>
  <c r="B1124" i="23"/>
  <c r="O1124" i="23"/>
  <c r="E1124" i="23" s="1"/>
  <c r="O1125" i="23"/>
  <c r="B1125" i="23"/>
  <c r="P1125" i="23"/>
  <c r="O1032" i="23"/>
  <c r="B1032" i="23"/>
  <c r="P1032" i="23"/>
  <c r="O1022" i="23"/>
  <c r="B1022" i="23"/>
  <c r="P1022" i="23"/>
  <c r="B1126" i="23"/>
  <c r="P1126" i="23"/>
  <c r="O1126" i="23"/>
  <c r="E1126" i="23" s="1"/>
  <c r="B1127" i="23"/>
  <c r="P1127" i="23"/>
  <c r="O1127" i="23"/>
  <c r="E1127" i="23" s="1"/>
  <c r="B1087" i="23"/>
  <c r="P1087" i="23"/>
  <c r="O1087" i="23"/>
  <c r="E1087" i="23" s="1"/>
  <c r="P1128" i="23"/>
  <c r="B1128" i="23"/>
  <c r="O1128" i="23"/>
  <c r="E1128" i="23" s="1"/>
  <c r="B1079" i="23"/>
  <c r="P1079" i="23"/>
  <c r="O1079" i="23"/>
  <c r="E1079" i="23" s="1"/>
  <c r="B1129" i="23"/>
  <c r="P1129" i="23"/>
  <c r="O1129" i="23"/>
  <c r="E1129" i="23" s="1"/>
  <c r="B1077" i="23"/>
  <c r="O1077" i="23"/>
  <c r="P1077" i="23"/>
  <c r="B1064" i="23"/>
  <c r="O1064" i="23"/>
  <c r="P1064" i="23"/>
  <c r="P1130" i="23"/>
  <c r="O1130" i="23"/>
  <c r="E1130" i="23" s="1"/>
  <c r="B1130" i="23"/>
  <c r="B1051" i="23"/>
  <c r="P1051" i="23"/>
  <c r="O1051" i="23"/>
  <c r="E1051" i="23" s="1"/>
  <c r="B1131" i="23"/>
  <c r="P1131" i="23"/>
  <c r="O1131" i="23"/>
  <c r="E1131" i="23" s="1"/>
  <c r="B1045" i="23"/>
  <c r="O1045" i="23"/>
  <c r="P1045" i="23"/>
  <c r="P1132" i="23"/>
  <c r="B1132" i="23"/>
  <c r="O1132" i="23"/>
  <c r="E1132" i="23" s="1"/>
  <c r="B1133" i="23"/>
  <c r="O1133" i="23"/>
  <c r="P1133" i="23"/>
  <c r="P1029" i="23"/>
  <c r="O1029" i="23"/>
  <c r="B1029" i="23"/>
  <c r="B1134" i="23"/>
  <c r="P1134" i="23"/>
  <c r="O1134" i="23"/>
  <c r="E1134" i="23" s="1"/>
  <c r="B1001" i="23"/>
  <c r="P1001" i="23"/>
  <c r="O1001" i="23"/>
  <c r="E1001" i="23" s="1"/>
  <c r="B1135" i="23"/>
  <c r="P1135" i="23"/>
  <c r="O1135" i="23"/>
  <c r="E1135" i="23" s="1"/>
  <c r="B996" i="23"/>
  <c r="O996" i="23"/>
  <c r="P996" i="23"/>
  <c r="B937" i="23"/>
  <c r="P937" i="23"/>
  <c r="O937" i="23"/>
  <c r="E937" i="23" s="1"/>
  <c r="P1136" i="23"/>
  <c r="B1136" i="23"/>
  <c r="O1136" i="23"/>
  <c r="E1136" i="23" s="1"/>
  <c r="B1086" i="23"/>
  <c r="O1086" i="23"/>
  <c r="P1086" i="23"/>
  <c r="B1137" i="23"/>
  <c r="P1137" i="23"/>
  <c r="O1137" i="23"/>
  <c r="E1137" i="23" s="1"/>
  <c r="B1078" i="23"/>
  <c r="P1078" i="23"/>
  <c r="O1078" i="23"/>
  <c r="E1078" i="23" s="1"/>
  <c r="P1138" i="23"/>
  <c r="O1138" i="23"/>
  <c r="E1138" i="23" s="1"/>
  <c r="B1138" i="23"/>
  <c r="P1058" i="23"/>
  <c r="O1058" i="23"/>
  <c r="E1058" i="23" s="1"/>
  <c r="B1058" i="23"/>
  <c r="P1052" i="23"/>
  <c r="O1052" i="23"/>
  <c r="E1052" i="23" s="1"/>
  <c r="B1052" i="23"/>
  <c r="B1139" i="23"/>
  <c r="P1139" i="23"/>
  <c r="O1139" i="23"/>
  <c r="E1139" i="23" s="1"/>
  <c r="P1140" i="23"/>
  <c r="B1140" i="23"/>
  <c r="O1140" i="23"/>
  <c r="E1140" i="23" s="1"/>
  <c r="O1046" i="23"/>
  <c r="P1046" i="23"/>
  <c r="B1046" i="23"/>
  <c r="O1036" i="23"/>
  <c r="B1036" i="23"/>
  <c r="P1036" i="23"/>
  <c r="O1071" i="23"/>
  <c r="B1071" i="23"/>
  <c r="P1071" i="23"/>
  <c r="B1000" i="23"/>
  <c r="O1000" i="23"/>
  <c r="P1000" i="23"/>
  <c r="P1055" i="23"/>
  <c r="B1055" i="23"/>
  <c r="O1055" i="23"/>
  <c r="E1055" i="23" s="1"/>
  <c r="O1039" i="23"/>
  <c r="B1039" i="23"/>
  <c r="P1039" i="23"/>
  <c r="B1031" i="23"/>
  <c r="O1031" i="23"/>
  <c r="P1031" i="23"/>
  <c r="B1025" i="23"/>
  <c r="O1025" i="23"/>
  <c r="P1025" i="23"/>
  <c r="P1033" i="23"/>
  <c r="B1033" i="23"/>
  <c r="O1033" i="23"/>
  <c r="E1033" i="23" s="1"/>
  <c r="B994" i="23"/>
  <c r="P994" i="23"/>
  <c r="O994" i="23"/>
  <c r="E994" i="23" s="1"/>
  <c r="P1041" i="23"/>
  <c r="B1041" i="23"/>
  <c r="O1041" i="23"/>
  <c r="E1041" i="23" s="1"/>
  <c r="B960" i="23"/>
  <c r="P960" i="23"/>
  <c r="O960" i="23"/>
  <c r="E960" i="23" s="1"/>
  <c r="B1049" i="23"/>
  <c r="O1049" i="23"/>
  <c r="P1049" i="23"/>
  <c r="P945" i="23"/>
  <c r="B945" i="23"/>
  <c r="O945" i="23"/>
  <c r="E945" i="23" s="1"/>
  <c r="B1057" i="23"/>
  <c r="P1057" i="23"/>
  <c r="O1057" i="23"/>
  <c r="E1057" i="23" s="1"/>
  <c r="B992" i="23"/>
  <c r="P992" i="23"/>
  <c r="O992" i="23"/>
  <c r="E992" i="23" s="1"/>
  <c r="P1065" i="23"/>
  <c r="B1065" i="23"/>
  <c r="O1065" i="23"/>
  <c r="E1065" i="23" s="1"/>
  <c r="P1073" i="23"/>
  <c r="B1073" i="23"/>
  <c r="O1073" i="23"/>
  <c r="E1073" i="23" s="1"/>
  <c r="B1015" i="23"/>
  <c r="O1015" i="23"/>
  <c r="P1015" i="23"/>
  <c r="P929" i="23"/>
  <c r="B929" i="23"/>
  <c r="O929" i="23"/>
  <c r="E929" i="23" s="1"/>
  <c r="B975" i="23"/>
  <c r="P975" i="23"/>
  <c r="O975" i="23"/>
  <c r="E975" i="23" s="1"/>
  <c r="B961" i="23"/>
  <c r="P961" i="23"/>
  <c r="O961" i="23"/>
  <c r="E961" i="23" s="1"/>
  <c r="P959" i="23"/>
  <c r="B959" i="23"/>
  <c r="O959" i="23"/>
  <c r="E959" i="23" s="1"/>
  <c r="B977" i="23"/>
  <c r="P977" i="23"/>
  <c r="O977" i="23"/>
  <c r="E977" i="23" s="1"/>
  <c r="B951" i="23"/>
  <c r="P951" i="23"/>
  <c r="O951" i="23"/>
  <c r="E951" i="23" s="1"/>
  <c r="P1009" i="23"/>
  <c r="B1009" i="23"/>
  <c r="O1009" i="23"/>
  <c r="E1009" i="23" s="1"/>
  <c r="B943" i="23"/>
  <c r="P943" i="23"/>
  <c r="O943" i="23"/>
  <c r="P935" i="23"/>
  <c r="B935" i="23"/>
  <c r="O935" i="23"/>
  <c r="E935" i="23" s="1"/>
  <c r="B1002" i="23"/>
  <c r="O1002" i="23"/>
  <c r="P1002" i="23"/>
  <c r="P1027" i="23"/>
  <c r="B1027" i="23"/>
  <c r="O1027" i="23"/>
  <c r="E1027" i="23" s="1"/>
  <c r="P927" i="23"/>
  <c r="B927" i="23"/>
  <c r="O927" i="23"/>
  <c r="E927" i="23" s="1"/>
  <c r="B1035" i="23"/>
  <c r="P1035" i="23"/>
  <c r="O1035" i="23"/>
  <c r="E1035" i="23" s="1"/>
  <c r="B980" i="23"/>
  <c r="O980" i="23"/>
  <c r="P980" i="23"/>
  <c r="P1014" i="23"/>
  <c r="O1014" i="23"/>
  <c r="E1014" i="23" s="1"/>
  <c r="B1014" i="23"/>
  <c r="P1100" i="23"/>
  <c r="B1100" i="23"/>
  <c r="O1100" i="23"/>
  <c r="E1100" i="23" s="1"/>
  <c r="P1060" i="23"/>
  <c r="B1060" i="23"/>
  <c r="O1060" i="23"/>
  <c r="E1060" i="23" s="1"/>
  <c r="O998" i="23"/>
  <c r="E998" i="23" s="1"/>
  <c r="P998" i="23"/>
  <c r="B998" i="23"/>
  <c r="B974" i="23"/>
  <c r="O974" i="23"/>
  <c r="P974" i="23"/>
  <c r="O966" i="23"/>
  <c r="P966" i="23"/>
  <c r="B966" i="23"/>
  <c r="B938" i="23"/>
  <c r="P938" i="23"/>
  <c r="O938" i="23"/>
  <c r="E938" i="23" s="1"/>
  <c r="B958" i="23"/>
  <c r="O958" i="23"/>
  <c r="P958" i="23"/>
  <c r="B946" i="23"/>
  <c r="O946" i="23"/>
  <c r="P946" i="23"/>
  <c r="B923" i="23"/>
  <c r="O923" i="23"/>
  <c r="P923" i="23"/>
  <c r="P934" i="23"/>
  <c r="B934" i="23"/>
  <c r="O934" i="23"/>
  <c r="E934" i="23" s="1"/>
  <c r="B939" i="23"/>
  <c r="O939" i="23"/>
  <c r="P939" i="23"/>
  <c r="B1013" i="23"/>
  <c r="P1013" i="23"/>
  <c r="O1013" i="23"/>
  <c r="E1013" i="23" s="1"/>
  <c r="B955" i="23"/>
  <c r="O955" i="23"/>
  <c r="P955" i="23"/>
  <c r="B1005" i="23"/>
  <c r="P1005" i="23"/>
  <c r="O1005" i="23"/>
  <c r="E1005" i="23" s="1"/>
  <c r="P971" i="23"/>
  <c r="B971" i="23"/>
  <c r="O971" i="23"/>
  <c r="P997" i="23"/>
  <c r="B997" i="23"/>
  <c r="O997" i="23"/>
  <c r="E997" i="23" s="1"/>
  <c r="B987" i="23"/>
  <c r="P987" i="23"/>
  <c r="O987" i="23"/>
  <c r="E987" i="23" s="1"/>
  <c r="O995" i="23"/>
  <c r="B995" i="23"/>
  <c r="P995" i="23"/>
  <c r="P989" i="23"/>
  <c r="O989" i="23"/>
  <c r="E989" i="23" s="1"/>
  <c r="B989" i="23"/>
  <c r="B1003" i="23"/>
  <c r="P1003" i="23"/>
  <c r="O1003" i="23"/>
  <c r="E1003" i="23" s="1"/>
  <c r="O1011" i="23"/>
  <c r="P1011" i="23"/>
  <c r="B1011" i="23"/>
  <c r="B981" i="23"/>
  <c r="P981" i="23"/>
  <c r="O981" i="23"/>
  <c r="E981" i="23" s="1"/>
  <c r="B973" i="23"/>
  <c r="P973" i="23"/>
  <c r="O973" i="23"/>
  <c r="E973" i="23" s="1"/>
  <c r="B956" i="23"/>
  <c r="P956" i="23"/>
  <c r="O956" i="23"/>
  <c r="E956" i="23" s="1"/>
  <c r="B965" i="23"/>
  <c r="O965" i="23"/>
  <c r="P965" i="23"/>
  <c r="P925" i="23"/>
  <c r="O925" i="23"/>
  <c r="E925" i="23" s="1"/>
  <c r="B925" i="23"/>
  <c r="B933" i="23"/>
  <c r="P933" i="23"/>
  <c r="O933" i="23"/>
  <c r="E933" i="23" s="1"/>
  <c r="P957" i="23"/>
  <c r="B957" i="23"/>
  <c r="O957" i="23"/>
  <c r="E957" i="23" s="1"/>
  <c r="O926" i="23"/>
  <c r="B926" i="23"/>
  <c r="P926" i="23"/>
  <c r="B949" i="23"/>
  <c r="P949" i="23"/>
  <c r="O949" i="23"/>
  <c r="E949" i="23" s="1"/>
  <c r="B942" i="23"/>
  <c r="P942" i="23"/>
  <c r="O942" i="23"/>
  <c r="E942" i="23" s="1"/>
  <c r="B941" i="23"/>
  <c r="P941" i="23"/>
  <c r="O941" i="23"/>
  <c r="E941" i="23" s="1"/>
  <c r="B950" i="23"/>
  <c r="P950" i="23"/>
  <c r="O950" i="23"/>
  <c r="E950" i="23" s="1"/>
  <c r="O982" i="23"/>
  <c r="B982" i="23"/>
  <c r="P982" i="23"/>
  <c r="B948" i="23"/>
  <c r="P948" i="23"/>
  <c r="O948" i="23"/>
  <c r="E948" i="23" s="1"/>
  <c r="P940" i="23"/>
  <c r="B940" i="23"/>
  <c r="O940" i="23"/>
  <c r="E940" i="23" s="1"/>
  <c r="B932" i="23"/>
  <c r="O932" i="23"/>
  <c r="P932" i="23"/>
  <c r="B924" i="23"/>
  <c r="P924" i="23"/>
  <c r="O924" i="23"/>
  <c r="E924" i="23" s="1"/>
  <c r="P1019" i="23"/>
  <c r="B1019" i="23"/>
  <c r="O1019" i="23"/>
  <c r="E1019" i="23" s="1"/>
  <c r="B990" i="23"/>
  <c r="P990" i="23"/>
  <c r="O990" i="23"/>
  <c r="E990" i="23" s="1"/>
  <c r="P967" i="23"/>
  <c r="B967" i="23"/>
  <c r="O967" i="23"/>
  <c r="E967" i="23" s="1"/>
  <c r="B983" i="23"/>
  <c r="P983" i="23"/>
  <c r="O983" i="23"/>
  <c r="E983" i="23" s="1"/>
  <c r="O979" i="23"/>
  <c r="P979" i="23"/>
  <c r="B979" i="23"/>
  <c r="B991" i="23"/>
  <c r="O991" i="23"/>
  <c r="P991" i="23"/>
  <c r="B963" i="23"/>
  <c r="P963" i="23"/>
  <c r="O963" i="23"/>
  <c r="E963" i="23" s="1"/>
  <c r="B999" i="23"/>
  <c r="O999" i="23"/>
  <c r="P999" i="23"/>
  <c r="B1007" i="23"/>
  <c r="P1007" i="23"/>
  <c r="O1007" i="23"/>
  <c r="E1007" i="23" s="1"/>
  <c r="B947" i="23"/>
  <c r="O947" i="23"/>
  <c r="P947" i="23"/>
  <c r="P952" i="23"/>
  <c r="B952" i="23"/>
  <c r="O952" i="23"/>
  <c r="E952" i="23" s="1"/>
  <c r="B931" i="23"/>
  <c r="O931" i="23"/>
  <c r="P931" i="23"/>
  <c r="P954" i="23"/>
  <c r="B954" i="23"/>
  <c r="O954" i="23"/>
  <c r="E954" i="23" s="1"/>
  <c r="B976" i="23"/>
  <c r="O976" i="23"/>
  <c r="P976" i="23"/>
  <c r="B1008" i="23"/>
  <c r="P1008" i="23"/>
  <c r="O1008" i="23"/>
  <c r="E1008" i="23" s="1"/>
  <c r="B930" i="23"/>
  <c r="P930" i="23"/>
  <c r="O930" i="23"/>
  <c r="E930" i="23" s="1"/>
  <c r="P1172" i="23"/>
  <c r="B1172" i="23"/>
  <c r="O1172" i="23"/>
  <c r="E1172" i="23" s="1"/>
  <c r="P969" i="23"/>
  <c r="B969" i="23"/>
  <c r="O969" i="23"/>
  <c r="E969" i="23" s="1"/>
  <c r="B928" i="23"/>
  <c r="P928" i="23"/>
  <c r="O928" i="23"/>
  <c r="E928" i="23" s="1"/>
  <c r="B1171" i="23"/>
  <c r="P1171" i="23"/>
  <c r="O1171" i="23"/>
  <c r="E1171" i="23" s="1"/>
  <c r="P1170" i="23"/>
  <c r="O1170" i="23"/>
  <c r="E1170" i="23" s="1"/>
  <c r="B1170" i="23"/>
  <c r="B962" i="23"/>
  <c r="O962" i="23"/>
  <c r="P962" i="23"/>
  <c r="P978" i="23"/>
  <c r="B978" i="23"/>
  <c r="O978" i="23"/>
  <c r="E978" i="23" s="1"/>
  <c r="O1169" i="23"/>
  <c r="B1169" i="23"/>
  <c r="P1169" i="23"/>
  <c r="B1010" i="23"/>
  <c r="P1010" i="23"/>
  <c r="O1010" i="23"/>
  <c r="E1010" i="23" s="1"/>
  <c r="P1168" i="23"/>
  <c r="B1168" i="23"/>
  <c r="O1168" i="23"/>
  <c r="E1168" i="23" s="1"/>
  <c r="B1141" i="23"/>
  <c r="O1141" i="23"/>
  <c r="P1141" i="23"/>
  <c r="O1167" i="23"/>
  <c r="B1167" i="23"/>
  <c r="P1167" i="23"/>
  <c r="B1142" i="23"/>
  <c r="P1142" i="23"/>
  <c r="O1142" i="23"/>
  <c r="E1142" i="23" s="1"/>
  <c r="O1023" i="23"/>
  <c r="P1023" i="23"/>
  <c r="B1023" i="23"/>
  <c r="B1026" i="23"/>
  <c r="O1026" i="23"/>
  <c r="P1026" i="23"/>
  <c r="P1166" i="23"/>
  <c r="B1166" i="23"/>
  <c r="O1166" i="23"/>
  <c r="E1166" i="23" s="1"/>
  <c r="P1047" i="23"/>
  <c r="B1047" i="23"/>
  <c r="O1047" i="23"/>
  <c r="B1143" i="23"/>
  <c r="P1143" i="23"/>
  <c r="O1143" i="23"/>
  <c r="E1143" i="23" s="1"/>
  <c r="O1165" i="23"/>
  <c r="B1165" i="23"/>
  <c r="P1165" i="23"/>
  <c r="P1063" i="23"/>
  <c r="B1063" i="23"/>
  <c r="O1063" i="23"/>
  <c r="E1063" i="23" s="1"/>
  <c r="P1144" i="23"/>
  <c r="B1144" i="23"/>
  <c r="O1144" i="23"/>
  <c r="E1144" i="23" s="1"/>
  <c r="P1164" i="23"/>
  <c r="B1164" i="23"/>
  <c r="O1164" i="23"/>
  <c r="E1164" i="23" s="1"/>
  <c r="B953" i="23"/>
  <c r="P953" i="23"/>
  <c r="O953" i="23"/>
  <c r="E953" i="23" s="1"/>
  <c r="B1163" i="23"/>
  <c r="P1163" i="23"/>
  <c r="O1163" i="23"/>
  <c r="E1163" i="23" s="1"/>
  <c r="O1085" i="23"/>
  <c r="B1085" i="23"/>
  <c r="P1085" i="23"/>
  <c r="B1145" i="23"/>
  <c r="P1145" i="23"/>
  <c r="O1145" i="23"/>
  <c r="E1145" i="23" s="1"/>
  <c r="B984" i="23"/>
  <c r="P984" i="23"/>
  <c r="O984" i="23"/>
  <c r="E984" i="23" s="1"/>
  <c r="B1072" i="23"/>
  <c r="P1072" i="23"/>
  <c r="O1072" i="23"/>
  <c r="E1072" i="23" s="1"/>
  <c r="P1146" i="23"/>
  <c r="O1146" i="23"/>
  <c r="E1146" i="23" s="1"/>
  <c r="B1146" i="23"/>
  <c r="P1162" i="23"/>
  <c r="O1162" i="23"/>
  <c r="E1162" i="23" s="1"/>
  <c r="B1162" i="23"/>
  <c r="O1161" i="23"/>
  <c r="B1161" i="23"/>
  <c r="P1161" i="23"/>
  <c r="B993" i="23"/>
  <c r="P993" i="23"/>
  <c r="O993" i="23"/>
  <c r="E993" i="23" s="1"/>
  <c r="P1059" i="23"/>
  <c r="B1059" i="23"/>
  <c r="O1059" i="23"/>
  <c r="E1059" i="23" s="1"/>
  <c r="B1147" i="23"/>
  <c r="P1147" i="23"/>
  <c r="O1147" i="23"/>
  <c r="E1147" i="23" s="1"/>
  <c r="P1160" i="23"/>
  <c r="B1160" i="23"/>
  <c r="O1160" i="23"/>
  <c r="E1160" i="23" s="1"/>
  <c r="B1053" i="23"/>
  <c r="O1053" i="23"/>
  <c r="P1053" i="23"/>
  <c r="P1148" i="23"/>
  <c r="B1148" i="23"/>
  <c r="O1148" i="23"/>
  <c r="E1148" i="23" s="1"/>
  <c r="B944" i="23"/>
  <c r="P944" i="23"/>
  <c r="O944" i="23"/>
  <c r="E944" i="23" s="1"/>
  <c r="B970" i="23"/>
  <c r="P970" i="23"/>
  <c r="O970" i="23"/>
  <c r="E970" i="23" s="1"/>
  <c r="O1040" i="23"/>
  <c r="B1040" i="23"/>
  <c r="P1040" i="23"/>
  <c r="B1149" i="23"/>
  <c r="O1149" i="23"/>
  <c r="P1149" i="23"/>
  <c r="B1159" i="23"/>
  <c r="O1159" i="23"/>
  <c r="P1159" i="23"/>
  <c r="P1030" i="23"/>
  <c r="B1030" i="23"/>
  <c r="O1030" i="23"/>
  <c r="E1030" i="23" s="1"/>
  <c r="B986" i="23"/>
  <c r="P986" i="23"/>
  <c r="O986" i="23"/>
  <c r="E986" i="23" s="1"/>
  <c r="P1158" i="23"/>
  <c r="B1158" i="23"/>
  <c r="O1158" i="23"/>
  <c r="E1158" i="23" s="1"/>
  <c r="B1018" i="23"/>
  <c r="P1018" i="23"/>
  <c r="O1018" i="23"/>
  <c r="E1018" i="23" s="1"/>
  <c r="P1150" i="23"/>
  <c r="B1150" i="23"/>
  <c r="O1150" i="23"/>
  <c r="E1150" i="23" s="1"/>
  <c r="B1016" i="23"/>
  <c r="P1016" i="23"/>
  <c r="O1016" i="23"/>
  <c r="E1016" i="23" s="1"/>
  <c r="O1151" i="23"/>
  <c r="B1151" i="23"/>
  <c r="P1151" i="23"/>
  <c r="B972" i="23"/>
  <c r="O972" i="23"/>
  <c r="P972" i="23"/>
  <c r="B1097" i="23"/>
  <c r="P1097" i="23"/>
  <c r="O1097" i="23"/>
  <c r="E1097" i="23" s="1"/>
  <c r="P1092" i="23"/>
  <c r="O1092" i="23"/>
  <c r="E1092" i="23" s="1"/>
  <c r="B1092" i="23"/>
  <c r="P1152" i="23"/>
  <c r="B1152" i="23"/>
  <c r="O1152" i="23"/>
  <c r="E1152" i="23" s="1"/>
  <c r="O1084" i="23"/>
  <c r="P1084" i="23"/>
  <c r="B1084" i="23"/>
  <c r="O1024" i="23"/>
  <c r="B1024" i="23"/>
  <c r="P1024" i="23"/>
  <c r="B1095" i="23"/>
  <c r="P1095" i="23"/>
  <c r="O1095" i="23"/>
  <c r="E1095" i="23" s="1"/>
  <c r="O1153" i="23"/>
  <c r="B1153" i="23"/>
  <c r="P1153" i="23"/>
  <c r="B1066" i="23"/>
  <c r="O1066" i="23"/>
  <c r="P1066" i="23"/>
  <c r="O1048" i="23"/>
  <c r="B1048" i="23"/>
  <c r="P1048" i="23"/>
  <c r="P1054" i="23"/>
  <c r="O1054" i="23"/>
  <c r="E1054" i="23" s="1"/>
  <c r="B1054" i="23"/>
  <c r="B1094" i="23"/>
  <c r="P1094" i="23"/>
  <c r="O1094" i="23"/>
  <c r="E1094" i="23" s="1"/>
  <c r="P1154" i="23"/>
  <c r="O1154" i="23"/>
  <c r="E1154" i="23" s="1"/>
  <c r="B1154" i="23"/>
  <c r="P1037" i="23"/>
  <c r="B1037" i="23"/>
  <c r="O1037" i="23"/>
  <c r="E1037" i="23" s="1"/>
  <c r="P1091" i="23"/>
  <c r="O1091" i="23"/>
  <c r="E1091" i="23" s="1"/>
  <c r="B1091" i="23"/>
  <c r="B1155" i="23"/>
  <c r="P1155" i="23"/>
  <c r="O1155" i="23"/>
  <c r="E1155" i="23" s="1"/>
  <c r="V12" i="29"/>
  <c r="V14" i="29"/>
  <c r="V16" i="29"/>
  <c r="V10" i="29"/>
  <c r="T4" i="30"/>
  <c r="BM8" i="25"/>
  <c r="B6" i="30"/>
  <c r="V11" i="29"/>
  <c r="B8" i="30"/>
  <c r="T8" i="30" s="1"/>
  <c r="V13" i="29"/>
  <c r="B10" i="30"/>
  <c r="T10" i="30" s="1"/>
  <c r="V15" i="29"/>
  <c r="W15" i="29" s="1"/>
  <c r="B12" i="30"/>
  <c r="V17" i="29"/>
  <c r="V9" i="29"/>
  <c r="X7" i="25"/>
  <c r="K7" i="31"/>
  <c r="P7" i="31"/>
  <c r="N7" i="31"/>
  <c r="H621" i="23"/>
  <c r="B621" i="23" s="1"/>
  <c r="H656" i="23"/>
  <c r="B656" i="23" s="1"/>
  <c r="H530" i="23"/>
  <c r="B530" i="23" s="1"/>
  <c r="H872" i="23"/>
  <c r="B872" i="23" s="1"/>
  <c r="H490" i="23"/>
  <c r="B490" i="23" s="1"/>
  <c r="H669" i="23"/>
  <c r="B669" i="23" s="1"/>
  <c r="H335" i="23"/>
  <c r="B335" i="23" s="1"/>
  <c r="H547" i="23"/>
  <c r="H638" i="23"/>
  <c r="B638" i="23" s="1"/>
  <c r="H602" i="23"/>
  <c r="B602" i="23" s="1"/>
  <c r="H579" i="23"/>
  <c r="B579" i="23" s="1"/>
  <c r="H731" i="23"/>
  <c r="B731" i="23" s="1"/>
  <c r="H877" i="23"/>
  <c r="B877" i="23" s="1"/>
  <c r="H911" i="23"/>
  <c r="B911" i="23" s="1"/>
  <c r="H338" i="23"/>
  <c r="B338" i="23" s="1"/>
  <c r="H802" i="23"/>
  <c r="H354" i="23"/>
  <c r="B354" i="23" s="1"/>
  <c r="H866" i="23"/>
  <c r="B866" i="23" s="1"/>
  <c r="H372" i="23"/>
  <c r="B372" i="23" s="1"/>
  <c r="H406" i="23"/>
  <c r="B406" i="23" s="1"/>
  <c r="H428" i="23"/>
  <c r="B428" i="23" s="1"/>
  <c r="H492" i="23"/>
  <c r="B492" i="23" s="1"/>
  <c r="H607" i="23"/>
  <c r="B607" i="23" s="1"/>
  <c r="H681" i="23"/>
  <c r="H694" i="23"/>
  <c r="B694" i="23" s="1"/>
  <c r="H795" i="23"/>
  <c r="B795" i="23" s="1"/>
  <c r="H743" i="23"/>
  <c r="B743" i="23" s="1"/>
  <c r="H919" i="23"/>
  <c r="B919" i="23" s="1"/>
  <c r="H308" i="23"/>
  <c r="B308" i="23" s="1"/>
  <c r="H604" i="23"/>
  <c r="B604" i="23" s="1"/>
  <c r="H324" i="23"/>
  <c r="B324" i="23" s="1"/>
  <c r="H912" i="23"/>
  <c r="H459" i="23"/>
  <c r="B459" i="23" s="1"/>
  <c r="H388" i="23"/>
  <c r="B388" i="23" s="1"/>
  <c r="H399" i="23"/>
  <c r="B399" i="23" s="1"/>
  <c r="H424" i="23"/>
  <c r="B424" i="23" s="1"/>
  <c r="H422" i="23"/>
  <c r="B422" i="23" s="1"/>
  <c r="H438" i="23"/>
  <c r="B438" i="23" s="1"/>
  <c r="H568" i="23"/>
  <c r="B568" i="23" s="1"/>
  <c r="H650" i="23"/>
  <c r="H745" i="23"/>
  <c r="B745" i="23" s="1"/>
  <c r="H859" i="23"/>
  <c r="B859" i="23" s="1"/>
  <c r="H807" i="23"/>
  <c r="B807" i="23" s="1"/>
  <c r="H838" i="23"/>
  <c r="B838" i="23" s="1"/>
  <c r="H366" i="23"/>
  <c r="B366" i="23" s="1"/>
  <c r="H708" i="23"/>
  <c r="B708" i="23" s="1"/>
  <c r="H382" i="23"/>
  <c r="B382" i="23" s="1"/>
  <c r="H813" i="23"/>
  <c r="H402" i="23"/>
  <c r="B402" i="23" s="1"/>
  <c r="H351" i="23"/>
  <c r="B351" i="23" s="1"/>
  <c r="H333" i="23"/>
  <c r="B333" i="23" s="1"/>
  <c r="H349" i="23"/>
  <c r="B349" i="23" s="1"/>
  <c r="H321" i="23"/>
  <c r="B321" i="23" s="1"/>
  <c r="H440" i="23"/>
  <c r="B440" i="23" s="1"/>
  <c r="H528" i="23"/>
  <c r="B528" i="23" s="1"/>
  <c r="H534" i="23"/>
  <c r="H632" i="23"/>
  <c r="B632" i="23" s="1"/>
  <c r="H714" i="23"/>
  <c r="B714" i="23" s="1"/>
  <c r="H809" i="23"/>
  <c r="B809" i="23" s="1"/>
  <c r="H740" i="23"/>
  <c r="B740" i="23" s="1"/>
  <c r="H871" i="23"/>
  <c r="B871" i="23" s="1"/>
  <c r="H909" i="23"/>
  <c r="B909" i="23" s="1"/>
  <c r="H426" i="23"/>
  <c r="B426" i="23" s="1"/>
  <c r="H749" i="23"/>
  <c r="H574" i="23"/>
  <c r="B574" i="23" s="1"/>
  <c r="H397" i="23"/>
  <c r="B397" i="23" s="1"/>
  <c r="H369" i="23"/>
  <c r="B369" i="23" s="1"/>
  <c r="H488" i="23"/>
  <c r="B488" i="23" s="1"/>
  <c r="H479" i="23"/>
  <c r="B479" i="23" s="1"/>
  <c r="H511" i="23"/>
  <c r="B511" i="23" s="1"/>
  <c r="H609" i="23"/>
  <c r="B609" i="23" s="1"/>
  <c r="H675" i="23"/>
  <c r="H873" i="23"/>
  <c r="B873" i="23" s="1"/>
  <c r="H804" i="23"/>
  <c r="B804" i="23" s="1"/>
  <c r="H744" i="23"/>
  <c r="B744" i="23" s="1"/>
  <c r="H918" i="23"/>
  <c r="B918" i="23" s="1"/>
  <c r="H320" i="23"/>
  <c r="B320" i="23" s="1"/>
  <c r="H347" i="23"/>
  <c r="B347" i="23" s="1"/>
  <c r="H363" i="23"/>
  <c r="B363" i="23" s="1"/>
  <c r="H318" i="23"/>
  <c r="H385" i="23"/>
  <c r="B385" i="23" s="1"/>
  <c r="H457" i="23"/>
  <c r="B457" i="23" s="1"/>
  <c r="H553" i="23"/>
  <c r="B553" i="23" s="1"/>
  <c r="H557" i="23"/>
  <c r="B557" i="23" s="1"/>
  <c r="H493" i="23"/>
  <c r="B493" i="23" s="1"/>
  <c r="H644" i="23"/>
  <c r="B644" i="23" s="1"/>
  <c r="H738" i="23"/>
  <c r="B738" i="23" s="1"/>
  <c r="H868" i="23"/>
  <c r="H808" i="23"/>
  <c r="B808" i="23" s="1"/>
  <c r="H355" i="23"/>
  <c r="B355" i="23" s="1"/>
  <c r="H316" i="23"/>
  <c r="B316" i="23" s="1"/>
  <c r="H380" i="23"/>
  <c r="B380" i="23" s="1"/>
  <c r="H341" i="23"/>
  <c r="B341" i="23" s="1"/>
  <c r="H310" i="23"/>
  <c r="B310" i="23" s="1"/>
  <c r="H374" i="23"/>
  <c r="B374" i="23" s="1"/>
  <c r="H343" i="23"/>
  <c r="H313" i="23"/>
  <c r="B313" i="23" s="1"/>
  <c r="H377" i="23"/>
  <c r="B377" i="23" s="1"/>
  <c r="H346" i="23"/>
  <c r="B346" i="23" s="1"/>
  <c r="H344" i="23"/>
  <c r="B344" i="23" s="1"/>
  <c r="H432" i="23"/>
  <c r="B432" i="23" s="1"/>
  <c r="H368" i="23"/>
  <c r="B368" i="23" s="1"/>
  <c r="H465" i="23"/>
  <c r="B465" i="23" s="1"/>
  <c r="H434" i="23"/>
  <c r="H384" i="23"/>
  <c r="B384" i="23" s="1"/>
  <c r="H467" i="23"/>
  <c r="B467" i="23" s="1"/>
  <c r="H436" i="23"/>
  <c r="B436" i="23" s="1"/>
  <c r="H453" i="23"/>
  <c r="B453" i="23" s="1"/>
  <c r="H536" i="23"/>
  <c r="B536" i="23" s="1"/>
  <c r="H497" i="23"/>
  <c r="B497" i="23" s="1"/>
  <c r="H437" i="23"/>
  <c r="B437" i="23" s="1"/>
  <c r="H538" i="23"/>
  <c r="H491" i="23"/>
  <c r="B491" i="23" s="1"/>
  <c r="H400" i="23"/>
  <c r="B400" i="23" s="1"/>
  <c r="H500" i="23"/>
  <c r="B500" i="23" s="1"/>
  <c r="H469" i="23"/>
  <c r="B469" i="23" s="1"/>
  <c r="H542" i="23"/>
  <c r="B542" i="23" s="1"/>
  <c r="H519" i="23"/>
  <c r="B519" i="23" s="1"/>
  <c r="H565" i="23"/>
  <c r="B565" i="23" s="1"/>
  <c r="H629" i="23"/>
  <c r="H582" i="23"/>
  <c r="B582" i="23" s="1"/>
  <c r="H517" i="23"/>
  <c r="B517" i="23" s="1"/>
  <c r="H615" i="23"/>
  <c r="B615" i="23" s="1"/>
  <c r="H576" i="23"/>
  <c r="B576" i="23" s="1"/>
  <c r="H533" i="23"/>
  <c r="B533" i="23" s="1"/>
  <c r="H617" i="23"/>
  <c r="B617" i="23" s="1"/>
  <c r="H555" i="23"/>
  <c r="B555" i="23" s="1"/>
  <c r="H612" i="23"/>
  <c r="H664" i="23"/>
  <c r="B664" i="23" s="1"/>
  <c r="H634" i="23"/>
  <c r="B634" i="23" s="1"/>
  <c r="H689" i="23"/>
  <c r="B689" i="23" s="1"/>
  <c r="H658" i="23"/>
  <c r="B658" i="23" s="1"/>
  <c r="H541" i="23"/>
  <c r="B541" i="23" s="1"/>
  <c r="H683" i="23"/>
  <c r="B683" i="23" s="1"/>
  <c r="H652" i="23"/>
  <c r="B652" i="23" s="1"/>
  <c r="H716" i="23"/>
  <c r="H677" i="23"/>
  <c r="B677" i="23" s="1"/>
  <c r="H611" i="23"/>
  <c r="B611" i="23" s="1"/>
  <c r="H702" i="23"/>
  <c r="B702" i="23" s="1"/>
  <c r="H753" i="23"/>
  <c r="B753" i="23" s="1"/>
  <c r="H817" i="23"/>
  <c r="B817" i="23" s="1"/>
  <c r="H881" i="23"/>
  <c r="B881" i="23" s="1"/>
  <c r="H746" i="23"/>
  <c r="B746" i="23" s="1"/>
  <c r="H810" i="23"/>
  <c r="H874" i="23"/>
  <c r="B874" i="23" s="1"/>
  <c r="H739" i="23"/>
  <c r="B739" i="23" s="1"/>
  <c r="H803" i="23"/>
  <c r="B803" i="23" s="1"/>
  <c r="H867" i="23"/>
  <c r="B867" i="23" s="1"/>
  <c r="H748" i="23"/>
  <c r="B748" i="23" s="1"/>
  <c r="H812" i="23"/>
  <c r="B812" i="23" s="1"/>
  <c r="H876" i="23"/>
  <c r="B876" i="23" s="1"/>
  <c r="H757" i="23"/>
  <c r="H821" i="23"/>
  <c r="B821" i="23" s="1"/>
  <c r="H885" i="23"/>
  <c r="B885" i="23" s="1"/>
  <c r="H751" i="23"/>
  <c r="B751" i="23" s="1"/>
  <c r="H815" i="23"/>
  <c r="B815" i="23" s="1"/>
  <c r="H879" i="23"/>
  <c r="B879" i="23" s="1"/>
  <c r="H752" i="23"/>
  <c r="B752" i="23" s="1"/>
  <c r="H816" i="23"/>
  <c r="B816" i="23" s="1"/>
  <c r="H880" i="23"/>
  <c r="H920" i="23"/>
  <c r="B920" i="23" s="1"/>
  <c r="H758" i="23"/>
  <c r="B758" i="23" s="1"/>
  <c r="H703" i="23"/>
  <c r="B703" i="23" s="1"/>
  <c r="H899" i="23"/>
  <c r="B899" i="23" s="1"/>
  <c r="H917" i="23"/>
  <c r="B917" i="23" s="1"/>
  <c r="H798" i="23"/>
  <c r="B798" i="23" s="1"/>
  <c r="H475" i="23"/>
  <c r="B475" i="23" s="1"/>
  <c r="H505" i="23"/>
  <c r="H508" i="23"/>
  <c r="B508" i="23" s="1"/>
  <c r="H637" i="23"/>
  <c r="B637" i="23" s="1"/>
  <c r="H561" i="23"/>
  <c r="B561" i="23" s="1"/>
  <c r="H672" i="23"/>
  <c r="B672" i="23" s="1"/>
  <c r="H660" i="23"/>
  <c r="B660" i="23" s="1"/>
  <c r="H761" i="23"/>
  <c r="B761" i="23" s="1"/>
  <c r="H818" i="23"/>
  <c r="B818" i="23" s="1"/>
  <c r="H820" i="23"/>
  <c r="H893" i="23"/>
  <c r="B893" i="23" s="1"/>
  <c r="H824" i="23"/>
  <c r="B824" i="23" s="1"/>
  <c r="H903" i="23"/>
  <c r="B903" i="23" s="1"/>
  <c r="H371" i="23"/>
  <c r="B371" i="23" s="1"/>
  <c r="H332" i="23"/>
  <c r="B332" i="23" s="1"/>
  <c r="H396" i="23"/>
  <c r="B396" i="23" s="1"/>
  <c r="H357" i="23"/>
  <c r="B357" i="23" s="1"/>
  <c r="H326" i="23"/>
  <c r="H390" i="23"/>
  <c r="B390" i="23" s="1"/>
  <c r="H359" i="23"/>
  <c r="B359" i="23" s="1"/>
  <c r="H329" i="23"/>
  <c r="B329" i="23" s="1"/>
  <c r="H393" i="23"/>
  <c r="B393" i="23" s="1"/>
  <c r="H362" i="23"/>
  <c r="B362" i="23" s="1"/>
  <c r="H352" i="23"/>
  <c r="B352" i="23" s="1"/>
  <c r="H448" i="23"/>
  <c r="B448" i="23" s="1"/>
  <c r="H417" i="23"/>
  <c r="H481" i="23"/>
  <c r="B481" i="23" s="1"/>
  <c r="H450" i="23"/>
  <c r="B450" i="23" s="1"/>
  <c r="H419" i="23"/>
  <c r="B419" i="23" s="1"/>
  <c r="H483" i="23"/>
  <c r="B483" i="23" s="1"/>
  <c r="H452" i="23"/>
  <c r="B452" i="23" s="1"/>
  <c r="H486" i="23"/>
  <c r="B486" i="23" s="1"/>
  <c r="H552" i="23"/>
  <c r="B552" i="23" s="1"/>
  <c r="H513" i="23"/>
  <c r="H470" i="23"/>
  <c r="B470" i="23" s="1"/>
  <c r="H554" i="23"/>
  <c r="B554" i="23" s="1"/>
  <c r="H507" i="23"/>
  <c r="B507" i="23" s="1"/>
  <c r="H423" i="23"/>
  <c r="B423" i="23" s="1"/>
  <c r="H516" i="23"/>
  <c r="B516" i="23" s="1"/>
  <c r="H494" i="23"/>
  <c r="B494" i="23" s="1"/>
  <c r="H429" i="23"/>
  <c r="B429" i="23" s="1"/>
  <c r="H535" i="23"/>
  <c r="H581" i="23"/>
  <c r="B581" i="23" s="1"/>
  <c r="H405" i="23"/>
  <c r="B405" i="23" s="1"/>
  <c r="H598" i="23"/>
  <c r="B598" i="23" s="1"/>
  <c r="H567" i="23"/>
  <c r="B567" i="23" s="1"/>
  <c r="H631" i="23"/>
  <c r="B631" i="23" s="1"/>
  <c r="H592" i="23"/>
  <c r="B592" i="23" s="1"/>
  <c r="H569" i="23"/>
  <c r="B569" i="23" s="1"/>
  <c r="H633" i="23"/>
  <c r="H564" i="23"/>
  <c r="B564" i="23" s="1"/>
  <c r="H628" i="23"/>
  <c r="B628" i="23" s="1"/>
  <c r="H680" i="23"/>
  <c r="B680" i="23" s="1"/>
  <c r="H641" i="23"/>
  <c r="B641" i="23" s="1"/>
  <c r="H705" i="23"/>
  <c r="B705" i="23" s="1"/>
  <c r="H674" i="23"/>
  <c r="B674" i="23" s="1"/>
  <c r="H610" i="23"/>
  <c r="B610" i="23" s="1"/>
  <c r="H699" i="23"/>
  <c r="H668" i="23"/>
  <c r="B668" i="23" s="1"/>
  <c r="H586" i="23"/>
  <c r="B586" i="23" s="1"/>
  <c r="H693" i="23"/>
  <c r="B693" i="23" s="1"/>
  <c r="H654" i="23"/>
  <c r="B654" i="23" s="1"/>
  <c r="H718" i="23"/>
  <c r="B718" i="23" s="1"/>
  <c r="H769" i="23"/>
  <c r="B769" i="23" s="1"/>
  <c r="H833" i="23"/>
  <c r="B833" i="23" s="1"/>
  <c r="H897" i="23"/>
  <c r="H762" i="23"/>
  <c r="B762" i="23" s="1"/>
  <c r="H826" i="23"/>
  <c r="B826" i="23" s="1"/>
  <c r="H890" i="23"/>
  <c r="B890" i="23" s="1"/>
  <c r="H755" i="23"/>
  <c r="B755" i="23" s="1"/>
  <c r="H819" i="23"/>
  <c r="B819" i="23" s="1"/>
  <c r="H883" i="23"/>
  <c r="B883" i="23" s="1"/>
  <c r="H764" i="23"/>
  <c r="B764" i="23" s="1"/>
  <c r="H828" i="23"/>
  <c r="H892" i="23"/>
  <c r="B892" i="23" s="1"/>
  <c r="H773" i="23"/>
  <c r="B773" i="23" s="1"/>
  <c r="H837" i="23"/>
  <c r="B837" i="23" s="1"/>
  <c r="H647" i="23"/>
  <c r="B647" i="23" s="1"/>
  <c r="H767" i="23"/>
  <c r="B767" i="23" s="1"/>
  <c r="H831" i="23"/>
  <c r="B831" i="23" s="1"/>
  <c r="H895" i="23"/>
  <c r="B895" i="23" s="1"/>
  <c r="H768" i="23"/>
  <c r="H832" i="23"/>
  <c r="B832" i="23" s="1"/>
  <c r="H896" i="23"/>
  <c r="B896" i="23" s="1"/>
  <c r="H814" i="23"/>
  <c r="B814" i="23" s="1"/>
  <c r="H886" i="23"/>
  <c r="B886" i="23" s="1"/>
  <c r="H830" i="23"/>
  <c r="B830" i="23" s="1"/>
  <c r="H908" i="23"/>
  <c r="B908" i="23" s="1"/>
  <c r="H726" i="23"/>
  <c r="B726" i="23" s="1"/>
  <c r="H365" i="23"/>
  <c r="H370" i="23"/>
  <c r="B370" i="23" s="1"/>
  <c r="H328" i="23"/>
  <c r="B328" i="23" s="1"/>
  <c r="H515" i="23"/>
  <c r="B515" i="23" s="1"/>
  <c r="H606" i="23"/>
  <c r="B606" i="23" s="1"/>
  <c r="H636" i="23"/>
  <c r="B636" i="23" s="1"/>
  <c r="H707" i="23"/>
  <c r="B707" i="23" s="1"/>
  <c r="H663" i="23"/>
  <c r="B663" i="23" s="1"/>
  <c r="H841" i="23"/>
  <c r="H770" i="23"/>
  <c r="B770" i="23" s="1"/>
  <c r="H763" i="23"/>
  <c r="B763" i="23" s="1"/>
  <c r="H891" i="23"/>
  <c r="B891" i="23" s="1"/>
  <c r="H781" i="23"/>
  <c r="B781" i="23" s="1"/>
  <c r="H711" i="23"/>
  <c r="B711" i="23" s="1"/>
  <c r="H775" i="23"/>
  <c r="B775" i="23" s="1"/>
  <c r="H839" i="23"/>
  <c r="B839" i="23" s="1"/>
  <c r="H655" i="23"/>
  <c r="H776" i="23"/>
  <c r="B776" i="23" s="1"/>
  <c r="H840" i="23"/>
  <c r="B840" i="23" s="1"/>
  <c r="H742" i="23"/>
  <c r="B742" i="23" s="1"/>
  <c r="H878" i="23"/>
  <c r="B878" i="23" s="1"/>
  <c r="H906" i="23"/>
  <c r="B906" i="23" s="1"/>
  <c r="H916" i="23"/>
  <c r="B916" i="23" s="1"/>
  <c r="H790" i="23"/>
  <c r="B790" i="23" s="1"/>
  <c r="H13" i="23"/>
  <c r="H442" i="23"/>
  <c r="B442" i="23" s="1"/>
  <c r="H455" i="23"/>
  <c r="B455" i="23" s="1"/>
  <c r="H499" i="23"/>
  <c r="B499" i="23" s="1"/>
  <c r="H550" i="23"/>
  <c r="B550" i="23" s="1"/>
  <c r="H590" i="23"/>
  <c r="B590" i="23" s="1"/>
  <c r="H584" i="23"/>
  <c r="B584" i="23" s="1"/>
  <c r="H620" i="23"/>
  <c r="B620" i="23" s="1"/>
  <c r="H666" i="23"/>
  <c r="H562" i="23"/>
  <c r="B562" i="23" s="1"/>
  <c r="H710" i="23"/>
  <c r="B710" i="23" s="1"/>
  <c r="H754" i="23"/>
  <c r="B754" i="23" s="1"/>
  <c r="H811" i="23"/>
  <c r="B811" i="23" s="1"/>
  <c r="H884" i="23"/>
  <c r="B884" i="23" s="1"/>
  <c r="H759" i="23"/>
  <c r="B759" i="23" s="1"/>
  <c r="H760" i="23"/>
  <c r="B760" i="23" s="1"/>
  <c r="H822" i="23"/>
  <c r="H862" i="23"/>
  <c r="B862" i="23" s="1"/>
  <c r="H379" i="23"/>
  <c r="B379" i="23" s="1"/>
  <c r="H367" i="23"/>
  <c r="B367" i="23" s="1"/>
  <c r="H456" i="23"/>
  <c r="B456" i="23" s="1"/>
  <c r="H427" i="23"/>
  <c r="B427" i="23" s="1"/>
  <c r="H521" i="23"/>
  <c r="B521" i="23" s="1"/>
  <c r="H524" i="23"/>
  <c r="B524" i="23" s="1"/>
  <c r="H589" i="23"/>
  <c r="H639" i="23"/>
  <c r="B639" i="23" s="1"/>
  <c r="H478" i="23"/>
  <c r="B478" i="23" s="1"/>
  <c r="H649" i="23"/>
  <c r="B649" i="23" s="1"/>
  <c r="H643" i="23"/>
  <c r="B643" i="23" s="1"/>
  <c r="H676" i="23"/>
  <c r="B676" i="23" s="1"/>
  <c r="H662" i="23"/>
  <c r="B662" i="23" s="1"/>
  <c r="H777" i="23"/>
  <c r="B777" i="23" s="1"/>
  <c r="H594" i="23"/>
  <c r="H834" i="23"/>
  <c r="B834" i="23" s="1"/>
  <c r="H898" i="23"/>
  <c r="B898" i="23" s="1"/>
  <c r="H827" i="23"/>
  <c r="B827" i="23" s="1"/>
  <c r="H695" i="23"/>
  <c r="B695" i="23" s="1"/>
  <c r="H845" i="23"/>
  <c r="B845" i="23" s="1"/>
  <c r="H894" i="23"/>
  <c r="B894" i="23" s="1"/>
  <c r="H323" i="23"/>
  <c r="B323" i="23" s="1"/>
  <c r="H387" i="23"/>
  <c r="H348" i="23"/>
  <c r="B348" i="23" s="1"/>
  <c r="H309" i="23"/>
  <c r="B309" i="23" s="1"/>
  <c r="H373" i="23"/>
  <c r="B373" i="23" s="1"/>
  <c r="H342" i="23"/>
  <c r="B342" i="23" s="1"/>
  <c r="H311" i="23"/>
  <c r="B311" i="23" s="1"/>
  <c r="H375" i="23"/>
  <c r="B375" i="23" s="1"/>
  <c r="H345" i="23"/>
  <c r="B345" i="23" s="1"/>
  <c r="H314" i="23"/>
  <c r="H378" i="23"/>
  <c r="B378" i="23" s="1"/>
  <c r="H360" i="23"/>
  <c r="B360" i="23" s="1"/>
  <c r="H464" i="23"/>
  <c r="B464" i="23" s="1"/>
  <c r="H433" i="23"/>
  <c r="B433" i="23" s="1"/>
  <c r="H376" i="23"/>
  <c r="B376" i="23" s="1"/>
  <c r="H466" i="23"/>
  <c r="B466" i="23" s="1"/>
  <c r="H435" i="23"/>
  <c r="B435" i="23" s="1"/>
  <c r="H392" i="23"/>
  <c r="H468" i="23"/>
  <c r="B468" i="23" s="1"/>
  <c r="H504" i="23"/>
  <c r="B504" i="23" s="1"/>
  <c r="H415" i="23"/>
  <c r="B415" i="23" s="1"/>
  <c r="H529" i="23"/>
  <c r="B529" i="23" s="1"/>
  <c r="H506" i="23"/>
  <c r="B506" i="23" s="1"/>
  <c r="H430" i="23"/>
  <c r="B430" i="23" s="1"/>
  <c r="H523" i="23"/>
  <c r="B523" i="23" s="1"/>
  <c r="H485" i="23"/>
  <c r="H532" i="23"/>
  <c r="B532" i="23" s="1"/>
  <c r="H510" i="23"/>
  <c r="B510" i="23" s="1"/>
  <c r="H462" i="23"/>
  <c r="B462" i="23" s="1"/>
  <c r="H551" i="23"/>
  <c r="B551" i="23" s="1"/>
  <c r="H597" i="23"/>
  <c r="B597" i="23" s="1"/>
  <c r="H509" i="23"/>
  <c r="B509" i="23" s="1"/>
  <c r="H614" i="23"/>
  <c r="B614" i="23" s="1"/>
  <c r="H583" i="23"/>
  <c r="H414" i="23"/>
  <c r="B414" i="23" s="1"/>
  <c r="H608" i="23"/>
  <c r="B608" i="23" s="1"/>
  <c r="H585" i="23"/>
  <c r="B585" i="23" s="1"/>
  <c r="H549" i="23"/>
  <c r="B549" i="23" s="1"/>
  <c r="H580" i="23"/>
  <c r="B580" i="23" s="1"/>
  <c r="H587" i="23"/>
  <c r="B587" i="23" s="1"/>
  <c r="H696" i="23"/>
  <c r="B696" i="23" s="1"/>
  <c r="H657" i="23"/>
  <c r="H595" i="23"/>
  <c r="B595" i="23" s="1"/>
  <c r="H690" i="23"/>
  <c r="B690" i="23" s="1"/>
  <c r="H651" i="23"/>
  <c r="B651" i="23" s="1"/>
  <c r="H715" i="23"/>
  <c r="B715" i="23" s="1"/>
  <c r="H684" i="23"/>
  <c r="B684" i="23" s="1"/>
  <c r="H645" i="23"/>
  <c r="B645" i="23" s="1"/>
  <c r="H709" i="23"/>
  <c r="B709" i="23" s="1"/>
  <c r="H670" i="23"/>
  <c r="H721" i="23"/>
  <c r="B721" i="23" s="1"/>
  <c r="H785" i="23"/>
  <c r="B785" i="23" s="1"/>
  <c r="H849" i="23"/>
  <c r="B849" i="23" s="1"/>
  <c r="H671" i="23"/>
  <c r="B671" i="23" s="1"/>
  <c r="H778" i="23"/>
  <c r="B778" i="23" s="1"/>
  <c r="H842" i="23"/>
  <c r="B842" i="23" s="1"/>
  <c r="H626" i="23"/>
  <c r="B626" i="23" s="1"/>
  <c r="H771" i="23"/>
  <c r="H835" i="23"/>
  <c r="B835" i="23" s="1"/>
  <c r="H687" i="23"/>
  <c r="B687" i="23" s="1"/>
  <c r="H780" i="23"/>
  <c r="B780" i="23" s="1"/>
  <c r="H844" i="23"/>
  <c r="B844" i="23" s="1"/>
  <c r="H725" i="23"/>
  <c r="B725" i="23" s="1"/>
  <c r="H789" i="23"/>
  <c r="B789" i="23" s="1"/>
  <c r="H853" i="23"/>
  <c r="B853" i="23" s="1"/>
  <c r="H719" i="23"/>
  <c r="H783" i="23"/>
  <c r="B783" i="23" s="1"/>
  <c r="H847" i="23"/>
  <c r="B847" i="23" s="1"/>
  <c r="H720" i="23"/>
  <c r="B720" i="23" s="1"/>
  <c r="H784" i="23"/>
  <c r="B784" i="23" s="1"/>
  <c r="H848" i="23"/>
  <c r="B848" i="23" s="1"/>
  <c r="H806" i="23"/>
  <c r="B806" i="23" s="1"/>
  <c r="H905" i="23"/>
  <c r="B905" i="23" s="1"/>
  <c r="H914" i="23"/>
  <c r="H907" i="23"/>
  <c r="B907" i="23" s="1"/>
  <c r="H782" i="23"/>
  <c r="B782" i="23" s="1"/>
  <c r="H854" i="23"/>
  <c r="B854" i="23" s="1"/>
  <c r="H409" i="23"/>
  <c r="B409" i="23" s="1"/>
  <c r="H411" i="23"/>
  <c r="B411" i="23" s="1"/>
  <c r="H544" i="23"/>
  <c r="B544" i="23" s="1"/>
  <c r="H546" i="23"/>
  <c r="B546" i="23" s="1"/>
  <c r="H471" i="23"/>
  <c r="H573" i="23"/>
  <c r="B573" i="23" s="1"/>
  <c r="H623" i="23"/>
  <c r="B623" i="23" s="1"/>
  <c r="H556" i="23"/>
  <c r="B556" i="23" s="1"/>
  <c r="H697" i="23"/>
  <c r="B697" i="23" s="1"/>
  <c r="H691" i="23"/>
  <c r="B691" i="23" s="1"/>
  <c r="H646" i="23"/>
  <c r="B646" i="23" s="1"/>
  <c r="H889" i="23"/>
  <c r="B889" i="23" s="1"/>
  <c r="H747" i="23"/>
  <c r="H875" i="23"/>
  <c r="B875" i="23" s="1"/>
  <c r="H765" i="23"/>
  <c r="B765" i="23" s="1"/>
  <c r="H823" i="23"/>
  <c r="B823" i="23" s="1"/>
  <c r="H888" i="23"/>
  <c r="B888" i="23" s="1"/>
  <c r="H766" i="23"/>
  <c r="B766" i="23" s="1"/>
  <c r="H340" i="23"/>
  <c r="B340" i="23" s="1"/>
  <c r="H334" i="23"/>
  <c r="B334" i="23" s="1"/>
  <c r="H337" i="23"/>
  <c r="H407" i="23"/>
  <c r="B407" i="23" s="1"/>
  <c r="H312" i="23"/>
  <c r="B312" i="23" s="1"/>
  <c r="H460" i="23"/>
  <c r="B460" i="23" s="1"/>
  <c r="H413" i="23"/>
  <c r="B413" i="23" s="1"/>
  <c r="H336" i="23"/>
  <c r="B336" i="23" s="1"/>
  <c r="H502" i="23"/>
  <c r="B502" i="23" s="1"/>
  <c r="H543" i="23"/>
  <c r="B543" i="23" s="1"/>
  <c r="H575" i="23"/>
  <c r="H577" i="23"/>
  <c r="B577" i="23" s="1"/>
  <c r="H688" i="23"/>
  <c r="B688" i="23" s="1"/>
  <c r="H682" i="23"/>
  <c r="B682" i="23" s="1"/>
  <c r="H701" i="23"/>
  <c r="B701" i="23" s="1"/>
  <c r="H836" i="23"/>
  <c r="B836" i="23" s="1"/>
  <c r="H331" i="23"/>
  <c r="B331" i="23" s="1"/>
  <c r="H395" i="23"/>
  <c r="B395" i="23" s="1"/>
  <c r="H356" i="23"/>
  <c r="H317" i="23"/>
  <c r="B317" i="23" s="1"/>
  <c r="H381" i="23"/>
  <c r="B381" i="23" s="1"/>
  <c r="H350" i="23"/>
  <c r="B350" i="23" s="1"/>
  <c r="H319" i="23"/>
  <c r="B319" i="23" s="1"/>
  <c r="H383" i="23"/>
  <c r="B383" i="23" s="1"/>
  <c r="H353" i="23"/>
  <c r="B353" i="23" s="1"/>
  <c r="H322" i="23"/>
  <c r="B322" i="23" s="1"/>
  <c r="H386" i="23"/>
  <c r="H408" i="23"/>
  <c r="B408" i="23" s="1"/>
  <c r="H472" i="23"/>
  <c r="B472" i="23" s="1"/>
  <c r="H441" i="23"/>
  <c r="B441" i="23" s="1"/>
  <c r="H410" i="23"/>
  <c r="B410" i="23" s="1"/>
  <c r="H474" i="23"/>
  <c r="B474" i="23" s="1"/>
  <c r="H443" i="23"/>
  <c r="B443" i="23" s="1"/>
  <c r="H412" i="23"/>
  <c r="B412" i="23" s="1"/>
  <c r="H476" i="23"/>
  <c r="H512" i="23"/>
  <c r="B512" i="23" s="1"/>
  <c r="H446" i="23"/>
  <c r="B446" i="23" s="1"/>
  <c r="H537" i="23"/>
  <c r="B537" i="23" s="1"/>
  <c r="H514" i="23"/>
  <c r="B514" i="23" s="1"/>
  <c r="H461" i="23"/>
  <c r="B461" i="23" s="1"/>
  <c r="H531" i="23"/>
  <c r="B531" i="23" s="1"/>
  <c r="H487" i="23"/>
  <c r="B487" i="23" s="1"/>
  <c r="H540" i="23"/>
  <c r="H518" i="23"/>
  <c r="B518" i="23" s="1"/>
  <c r="H495" i="23"/>
  <c r="B495" i="23" s="1"/>
  <c r="H445" i="23"/>
  <c r="B445" i="23" s="1"/>
  <c r="H605" i="23"/>
  <c r="B605" i="23" s="1"/>
  <c r="H558" i="23"/>
  <c r="B558" i="23" s="1"/>
  <c r="H622" i="23"/>
  <c r="B622" i="23" s="1"/>
  <c r="H591" i="23"/>
  <c r="B591" i="23" s="1"/>
  <c r="H525" i="23"/>
  <c r="H616" i="23"/>
  <c r="B616" i="23" s="1"/>
  <c r="H593" i="23"/>
  <c r="B593" i="23" s="1"/>
  <c r="H563" i="23"/>
  <c r="B563" i="23" s="1"/>
  <c r="H588" i="23"/>
  <c r="B588" i="23" s="1"/>
  <c r="H619" i="23"/>
  <c r="B619" i="23" s="1"/>
  <c r="H704" i="23"/>
  <c r="B704" i="23" s="1"/>
  <c r="H665" i="23"/>
  <c r="B665" i="23" s="1"/>
  <c r="H627" i="23"/>
  <c r="H698" i="23"/>
  <c r="B698" i="23" s="1"/>
  <c r="H659" i="23"/>
  <c r="B659" i="23" s="1"/>
  <c r="H603" i="23"/>
  <c r="B603" i="23" s="1"/>
  <c r="H692" i="23"/>
  <c r="B692" i="23" s="1"/>
  <c r="H653" i="23"/>
  <c r="B653" i="23" s="1"/>
  <c r="H717" i="23"/>
  <c r="B717" i="23" s="1"/>
  <c r="H678" i="23"/>
  <c r="B678" i="23" s="1"/>
  <c r="H729" i="23"/>
  <c r="H793" i="23"/>
  <c r="B793" i="23" s="1"/>
  <c r="H857" i="23"/>
  <c r="B857" i="23" s="1"/>
  <c r="H722" i="23"/>
  <c r="B722" i="23" s="1"/>
  <c r="H786" i="23"/>
  <c r="B786" i="23" s="1"/>
  <c r="H850" i="23"/>
  <c r="B850" i="23" s="1"/>
  <c r="H679" i="23"/>
  <c r="B679" i="23" s="1"/>
  <c r="H779" i="23"/>
  <c r="B779" i="23" s="1"/>
  <c r="H843" i="23"/>
  <c r="H724" i="23"/>
  <c r="B724" i="23" s="1"/>
  <c r="H788" i="23"/>
  <c r="B788" i="23" s="1"/>
  <c r="H852" i="23"/>
  <c r="B852" i="23" s="1"/>
  <c r="H733" i="23"/>
  <c r="B733" i="23" s="1"/>
  <c r="H797" i="23"/>
  <c r="B797" i="23" s="1"/>
  <c r="H861" i="23"/>
  <c r="B861" i="23" s="1"/>
  <c r="H727" i="23"/>
  <c r="B727" i="23" s="1"/>
  <c r="H791" i="23"/>
  <c r="H855" i="23"/>
  <c r="B855" i="23" s="1"/>
  <c r="H728" i="23"/>
  <c r="B728" i="23" s="1"/>
  <c r="H792" i="23"/>
  <c r="B792" i="23" s="1"/>
  <c r="H856" i="23"/>
  <c r="B856" i="23" s="1"/>
  <c r="H870" i="23"/>
  <c r="B870" i="23" s="1"/>
  <c r="H913" i="23"/>
  <c r="B913" i="23" s="1"/>
  <c r="H922" i="23"/>
  <c r="B922" i="23" s="1"/>
  <c r="H915" i="23"/>
  <c r="H846" i="23"/>
  <c r="B846" i="23" s="1"/>
  <c r="H902" i="23"/>
  <c r="B902" i="23" s="1"/>
  <c r="H473" i="23"/>
  <c r="B473" i="23" s="1"/>
  <c r="H444" i="23"/>
  <c r="B444" i="23" s="1"/>
  <c r="H439" i="23"/>
  <c r="B439" i="23" s="1"/>
  <c r="H421" i="23"/>
  <c r="B421" i="23" s="1"/>
  <c r="H527" i="23"/>
  <c r="B527" i="23" s="1"/>
  <c r="H559" i="23"/>
  <c r="H625" i="23"/>
  <c r="B625" i="23" s="1"/>
  <c r="H640" i="23"/>
  <c r="B640" i="23" s="1"/>
  <c r="H578" i="23"/>
  <c r="H685" i="23"/>
  <c r="B685" i="23" s="1"/>
  <c r="H825" i="23"/>
  <c r="B825" i="23" s="1"/>
  <c r="H882" i="23"/>
  <c r="B882" i="23" s="1"/>
  <c r="H756" i="23"/>
  <c r="B756" i="23" s="1"/>
  <c r="H829" i="23"/>
  <c r="H887" i="23"/>
  <c r="B887" i="23" s="1"/>
  <c r="H750" i="23"/>
  <c r="B750" i="23" s="1"/>
  <c r="H900" i="23"/>
  <c r="B900" i="23" s="1"/>
  <c r="H315" i="23"/>
  <c r="B315" i="23" s="1"/>
  <c r="H404" i="23"/>
  <c r="B404" i="23" s="1"/>
  <c r="H398" i="23"/>
  <c r="B398" i="23" s="1"/>
  <c r="H401" i="23"/>
  <c r="B401" i="23" s="1"/>
  <c r="H425" i="23"/>
  <c r="H458" i="23"/>
  <c r="B458" i="23" s="1"/>
  <c r="H496" i="23"/>
  <c r="B496" i="23" s="1"/>
  <c r="H498" i="23"/>
  <c r="B498" i="23" s="1"/>
  <c r="H454" i="23"/>
  <c r="B454" i="23" s="1"/>
  <c r="H431" i="23"/>
  <c r="B431" i="23" s="1"/>
  <c r="H447" i="23"/>
  <c r="B447" i="23" s="1"/>
  <c r="H600" i="23"/>
  <c r="B600" i="23" s="1"/>
  <c r="H572" i="23"/>
  <c r="H713" i="23"/>
  <c r="B713" i="23" s="1"/>
  <c r="H618" i="23"/>
  <c r="B618" i="23" s="1"/>
  <c r="H772" i="23"/>
  <c r="B772" i="23" s="1"/>
  <c r="H339" i="23"/>
  <c r="B339" i="23" s="1"/>
  <c r="H403" i="23"/>
  <c r="B403" i="23" s="1"/>
  <c r="H364" i="23"/>
  <c r="B364" i="23" s="1"/>
  <c r="H325" i="23"/>
  <c r="B325" i="23" s="1"/>
  <c r="H389" i="23"/>
  <c r="H358" i="23"/>
  <c r="B358" i="23" s="1"/>
  <c r="H327" i="23"/>
  <c r="B327" i="23" s="1"/>
  <c r="H391" i="23"/>
  <c r="B391" i="23" s="1"/>
  <c r="H361" i="23"/>
  <c r="B361" i="23" s="1"/>
  <c r="H330" i="23"/>
  <c r="B330" i="23" s="1"/>
  <c r="H394" i="23"/>
  <c r="B394" i="23" s="1"/>
  <c r="H416" i="23"/>
  <c r="B416" i="23" s="1"/>
  <c r="H480" i="23"/>
  <c r="H449" i="23"/>
  <c r="B449" i="23" s="1"/>
  <c r="H418" i="23"/>
  <c r="B418" i="23" s="1"/>
  <c r="H482" i="23"/>
  <c r="B482" i="23" s="1"/>
  <c r="H451" i="23"/>
  <c r="B451" i="23" s="1"/>
  <c r="H420" i="23"/>
  <c r="B420" i="23" s="1"/>
  <c r="H484" i="23"/>
  <c r="B484" i="23" s="1"/>
  <c r="H520" i="23"/>
  <c r="B520" i="23" s="1"/>
  <c r="H477" i="23"/>
  <c r="H545" i="23"/>
  <c r="B545" i="23" s="1"/>
  <c r="H522" i="23"/>
  <c r="B522" i="23" s="1"/>
  <c r="H463" i="23"/>
  <c r="B463" i="23" s="1"/>
  <c r="H539" i="23"/>
  <c r="B539" i="23" s="1"/>
  <c r="H489" i="23"/>
  <c r="B489" i="23" s="1"/>
  <c r="H548" i="23"/>
  <c r="B548" i="23" s="1"/>
  <c r="H526" i="23"/>
  <c r="B526" i="23" s="1"/>
  <c r="H503" i="23"/>
  <c r="H501" i="23"/>
  <c r="B501" i="23" s="1"/>
  <c r="H613" i="23"/>
  <c r="B613" i="23" s="1"/>
  <c r="H566" i="23"/>
  <c r="B566" i="23" s="1"/>
  <c r="H630" i="23"/>
  <c r="B630" i="23" s="1"/>
  <c r="H599" i="23"/>
  <c r="B599" i="23" s="1"/>
  <c r="H560" i="23"/>
  <c r="B560" i="23" s="1"/>
  <c r="H624" i="23"/>
  <c r="B624" i="23" s="1"/>
  <c r="H601" i="23"/>
  <c r="H571" i="23"/>
  <c r="B571" i="23" s="1"/>
  <c r="H596" i="23"/>
  <c r="B596" i="23" s="1"/>
  <c r="H648" i="23"/>
  <c r="B648" i="23" s="1"/>
  <c r="H712" i="23"/>
  <c r="B712" i="23" s="1"/>
  <c r="H673" i="23"/>
  <c r="B673" i="23" s="1"/>
  <c r="H642" i="23"/>
  <c r="B642" i="23" s="1"/>
  <c r="H706" i="23"/>
  <c r="B706" i="23" s="1"/>
  <c r="H667" i="23"/>
  <c r="H635" i="23"/>
  <c r="B635" i="23" s="1"/>
  <c r="H700" i="23"/>
  <c r="B700" i="23" s="1"/>
  <c r="H661" i="23"/>
  <c r="B661" i="23" s="1"/>
  <c r="H570" i="23"/>
  <c r="B570" i="23" s="1"/>
  <c r="H686" i="23"/>
  <c r="B686" i="23" s="1"/>
  <c r="H737" i="23"/>
  <c r="B737" i="23" s="1"/>
  <c r="H801" i="23"/>
  <c r="B801" i="23" s="1"/>
  <c r="H865" i="23"/>
  <c r="H730" i="23"/>
  <c r="B730" i="23" s="1"/>
  <c r="H794" i="23"/>
  <c r="B794" i="23" s="1"/>
  <c r="H858" i="23"/>
  <c r="B858" i="23" s="1"/>
  <c r="H723" i="23"/>
  <c r="B723" i="23" s="1"/>
  <c r="H787" i="23"/>
  <c r="B787" i="23" s="1"/>
  <c r="H851" i="23"/>
  <c r="B851" i="23" s="1"/>
  <c r="H732" i="23"/>
  <c r="B732" i="23" s="1"/>
  <c r="H796" i="23"/>
  <c r="H860" i="23"/>
  <c r="B860" i="23" s="1"/>
  <c r="H741" i="23"/>
  <c r="B741" i="23" s="1"/>
  <c r="H805" i="23"/>
  <c r="B805" i="23" s="1"/>
  <c r="H869" i="23"/>
  <c r="B869" i="23" s="1"/>
  <c r="H735" i="23"/>
  <c r="B735" i="23" s="1"/>
  <c r="H799" i="23"/>
  <c r="B799" i="23" s="1"/>
  <c r="H863" i="23"/>
  <c r="B863" i="23" s="1"/>
  <c r="H736" i="23"/>
  <c r="H800" i="23"/>
  <c r="B800" i="23" s="1"/>
  <c r="H864" i="23"/>
  <c r="B864" i="23" s="1"/>
  <c r="H904" i="23"/>
  <c r="B904" i="23" s="1"/>
  <c r="H921" i="23"/>
  <c r="B921" i="23" s="1"/>
  <c r="H734" i="23"/>
  <c r="B734" i="23" s="1"/>
  <c r="H774" i="23"/>
  <c r="B774" i="23" s="1"/>
  <c r="H901" i="23"/>
  <c r="B901" i="23" s="1"/>
  <c r="H910" i="23"/>
  <c r="L7" i="31"/>
  <c r="T7" i="31"/>
  <c r="CI7" i="31"/>
  <c r="I8" i="32"/>
  <c r="M20" i="32"/>
  <c r="O20" i="32" s="1"/>
  <c r="CG7" i="31"/>
  <c r="BO7" i="31"/>
  <c r="K8" i="32"/>
  <c r="BY7" i="31"/>
  <c r="I13" i="33"/>
  <c r="J8" i="32"/>
  <c r="CA7" i="31"/>
  <c r="CJ7" i="31"/>
  <c r="H12" i="33"/>
  <c r="L12" i="33" s="1"/>
  <c r="BX7" i="31"/>
  <c r="H8" i="32"/>
  <c r="BL7" i="31"/>
  <c r="BU7" i="31"/>
  <c r="CD7" i="31"/>
  <c r="BV7" i="31"/>
  <c r="BN7" i="31"/>
  <c r="CF7" i="31"/>
  <c r="E9" i="33"/>
  <c r="L9" i="33" s="1"/>
  <c r="BZ7" i="31"/>
  <c r="CH7" i="31"/>
  <c r="E8" i="32"/>
  <c r="CE7" i="31"/>
  <c r="BS7" i="31"/>
  <c r="CC7" i="31"/>
  <c r="CK7" i="31"/>
  <c r="L6" i="33"/>
  <c r="B8" i="33"/>
  <c r="C8" i="32"/>
  <c r="AP8" i="31"/>
  <c r="AV8" i="31"/>
  <c r="AR8" i="31"/>
  <c r="AT8" i="31"/>
  <c r="Z7" i="31"/>
  <c r="W2" i="31" s="1"/>
  <c r="I17" i="11" s="1"/>
  <c r="BJ8" i="31"/>
  <c r="BF8" i="31"/>
  <c r="BD8" i="31"/>
  <c r="AZ8" i="31"/>
  <c r="BH8" i="31"/>
  <c r="BB8" i="31"/>
  <c r="K20" i="33"/>
  <c r="L20" i="33" s="1"/>
  <c r="L8" i="32"/>
  <c r="M24" i="32"/>
  <c r="O24" i="32" s="1"/>
  <c r="C8" i="33"/>
  <c r="L8" i="33" s="1"/>
  <c r="D8" i="32"/>
  <c r="BQ7" i="31"/>
  <c r="CL7" i="31"/>
  <c r="CM7" i="31"/>
  <c r="L5" i="33"/>
  <c r="L13" i="33"/>
  <c r="M10" i="32"/>
  <c r="N10" i="32" s="1"/>
  <c r="M9" i="32"/>
  <c r="O9" i="32" s="1"/>
  <c r="BM7" i="31"/>
  <c r="BP7" i="31"/>
  <c r="AX8" i="31"/>
  <c r="BR7" i="31"/>
  <c r="N9" i="32"/>
  <c r="M13" i="32"/>
  <c r="N13" i="32" s="1"/>
  <c r="M23" i="32"/>
  <c r="O23" i="32" s="1"/>
  <c r="M18" i="32"/>
  <c r="M15" i="32"/>
  <c r="N15" i="32" s="1"/>
  <c r="M14" i="32"/>
  <c r="N14" i="32" s="1"/>
  <c r="M12" i="32"/>
  <c r="O12" i="32" s="1"/>
  <c r="O18" i="32"/>
  <c r="N18" i="32"/>
  <c r="L1" i="31"/>
  <c r="H17" i="11" s="1"/>
  <c r="L3" i="31"/>
  <c r="CB7" i="31"/>
  <c r="S7" i="31"/>
  <c r="W14" i="29"/>
  <c r="BK8" i="28"/>
  <c r="BG8" i="28"/>
  <c r="BI8" i="28"/>
  <c r="W17" i="29"/>
  <c r="W16" i="29"/>
  <c r="W12" i="29"/>
  <c r="W10" i="29"/>
  <c r="W13" i="29"/>
  <c r="D12" i="30"/>
  <c r="B11" i="30"/>
  <c r="T11" i="30" s="1"/>
  <c r="B7" i="30"/>
  <c r="T7" i="30" s="1"/>
  <c r="W9" i="29"/>
  <c r="W11" i="29"/>
  <c r="B9" i="30"/>
  <c r="T9" i="30" s="1"/>
  <c r="D6" i="30"/>
  <c r="B5" i="30"/>
  <c r="T5" i="30" s="1"/>
  <c r="K8" i="29"/>
  <c r="J8" i="29"/>
  <c r="M8" i="29"/>
  <c r="G8" i="29"/>
  <c r="O8" i="29"/>
  <c r="L8" i="29"/>
  <c r="E8" i="29"/>
  <c r="H8" i="29"/>
  <c r="F8" i="29"/>
  <c r="I8" i="29"/>
  <c r="P8" i="29"/>
  <c r="Q8" i="29"/>
  <c r="N8" i="29"/>
  <c r="D8" i="29"/>
  <c r="AY19" i="28"/>
  <c r="AX19" i="28"/>
  <c r="AW19" i="28"/>
  <c r="AV19" i="28"/>
  <c r="AU19" i="28"/>
  <c r="AT19" i="28"/>
  <c r="AS19" i="28"/>
  <c r="AR19" i="28"/>
  <c r="AQ19" i="28"/>
  <c r="AP19" i="28"/>
  <c r="AO19" i="28"/>
  <c r="AN19" i="28"/>
  <c r="AM19" i="28"/>
  <c r="AL19" i="28"/>
  <c r="X17" i="29"/>
  <c r="AE19" i="28"/>
  <c r="AY18" i="28"/>
  <c r="AX18" i="28"/>
  <c r="AW18" i="28"/>
  <c r="AV18" i="28"/>
  <c r="AU18" i="28"/>
  <c r="AT18" i="28"/>
  <c r="AS18" i="28"/>
  <c r="AR18" i="28"/>
  <c r="AQ18" i="28"/>
  <c r="AP18" i="28"/>
  <c r="AO18" i="28"/>
  <c r="AN18" i="28"/>
  <c r="AM18" i="28"/>
  <c r="AL18" i="28"/>
  <c r="X16" i="29"/>
  <c r="AE18" i="28"/>
  <c r="AY17" i="28"/>
  <c r="AX17" i="28"/>
  <c r="AW17" i="28"/>
  <c r="AV17" i="28"/>
  <c r="AU17" i="28"/>
  <c r="AT17" i="28"/>
  <c r="AS17" i="28"/>
  <c r="AR17" i="28"/>
  <c r="AQ17" i="28"/>
  <c r="AP17" i="28"/>
  <c r="AO17" i="28"/>
  <c r="AN17" i="28"/>
  <c r="AM17" i="28"/>
  <c r="AL17" i="28"/>
  <c r="X15" i="29"/>
  <c r="AE17" i="28"/>
  <c r="AY16" i="28"/>
  <c r="AX16" i="28"/>
  <c r="AW16" i="28"/>
  <c r="AV16" i="28"/>
  <c r="AU16" i="28"/>
  <c r="AT16" i="28"/>
  <c r="AS16" i="28"/>
  <c r="AR16" i="28"/>
  <c r="AQ16" i="28"/>
  <c r="AP16" i="28"/>
  <c r="AO16" i="28"/>
  <c r="AN16" i="28"/>
  <c r="AM16" i="28"/>
  <c r="AL16" i="28"/>
  <c r="X14" i="29"/>
  <c r="AE16" i="28"/>
  <c r="AY15" i="28"/>
  <c r="AX15" i="28"/>
  <c r="AW15" i="28"/>
  <c r="AV15" i="28"/>
  <c r="AU15" i="28"/>
  <c r="AT15" i="28"/>
  <c r="AS15" i="28"/>
  <c r="AR15" i="28"/>
  <c r="AQ15" i="28"/>
  <c r="AP15" i="28"/>
  <c r="AO15" i="28"/>
  <c r="AN15" i="28"/>
  <c r="AM15" i="28"/>
  <c r="AL15" i="28"/>
  <c r="X13" i="29"/>
  <c r="AE15" i="28"/>
  <c r="AY14" i="28"/>
  <c r="AX14" i="28"/>
  <c r="AW14" i="28"/>
  <c r="AV14" i="28"/>
  <c r="AU14" i="28"/>
  <c r="AT14" i="28"/>
  <c r="AS14" i="28"/>
  <c r="AR14" i="28"/>
  <c r="AQ14" i="28"/>
  <c r="AP14" i="28"/>
  <c r="AO14" i="28"/>
  <c r="AN14" i="28"/>
  <c r="AM14" i="28"/>
  <c r="AL14" i="28"/>
  <c r="X12" i="29"/>
  <c r="AE14" i="28"/>
  <c r="AY13" i="28"/>
  <c r="AX13" i="28"/>
  <c r="AW13" i="28"/>
  <c r="AV13" i="28"/>
  <c r="AU13" i="28"/>
  <c r="AT13" i="28"/>
  <c r="AS13" i="28"/>
  <c r="AR13" i="28"/>
  <c r="AQ13" i="28"/>
  <c r="AP13" i="28"/>
  <c r="AO13" i="28"/>
  <c r="AN13" i="28"/>
  <c r="AM13" i="28"/>
  <c r="AL13" i="28"/>
  <c r="X11" i="29"/>
  <c r="AE13" i="28"/>
  <c r="AY12" i="28"/>
  <c r="AX12" i="28"/>
  <c r="AW12" i="28"/>
  <c r="AV12" i="28"/>
  <c r="AU12" i="28"/>
  <c r="AT12" i="28"/>
  <c r="AS12" i="28"/>
  <c r="AR12" i="28"/>
  <c r="AQ12" i="28"/>
  <c r="AP12" i="28"/>
  <c r="AO12" i="28"/>
  <c r="AN12" i="28"/>
  <c r="AM12" i="28"/>
  <c r="AL12" i="28"/>
  <c r="X10" i="29"/>
  <c r="AE12" i="28"/>
  <c r="AX11" i="28"/>
  <c r="AW11" i="28"/>
  <c r="AV11" i="28"/>
  <c r="AU11" i="28"/>
  <c r="AT11" i="28"/>
  <c r="AS11" i="28"/>
  <c r="AR11" i="28"/>
  <c r="AQ11" i="28"/>
  <c r="AP11" i="28"/>
  <c r="AO11" i="28"/>
  <c r="AN11" i="28"/>
  <c r="AM11" i="28"/>
  <c r="AL11" i="28"/>
  <c r="X9" i="29"/>
  <c r="AE11" i="28"/>
  <c r="AY10" i="28"/>
  <c r="AX10" i="28"/>
  <c r="AW10" i="28"/>
  <c r="AV10" i="28"/>
  <c r="AU10" i="28"/>
  <c r="AT10" i="28"/>
  <c r="AS10" i="28"/>
  <c r="AR10" i="28"/>
  <c r="AQ10" i="28"/>
  <c r="AP10" i="28"/>
  <c r="AO10" i="28"/>
  <c r="AN10" i="28"/>
  <c r="AM10" i="28"/>
  <c r="AL10" i="28"/>
  <c r="AK10" i="28"/>
  <c r="A2" i="27"/>
  <c r="J152" i="23"/>
  <c r="J296" i="23"/>
  <c r="J290" i="23"/>
  <c r="J93" i="23"/>
  <c r="J126" i="23"/>
  <c r="J60" i="23"/>
  <c r="J244" i="23"/>
  <c r="I152" i="23"/>
  <c r="I46" i="23"/>
  <c r="J64" i="23"/>
  <c r="J236" i="23"/>
  <c r="J187" i="23"/>
  <c r="I295" i="23"/>
  <c r="J62" i="23"/>
  <c r="I191" i="23"/>
  <c r="I143" i="23"/>
  <c r="J257" i="23"/>
  <c r="J36" i="23"/>
  <c r="J291" i="23"/>
  <c r="J113" i="23"/>
  <c r="J121" i="23"/>
  <c r="J269" i="23"/>
  <c r="J51" i="23"/>
  <c r="I257" i="23"/>
  <c r="I128" i="23"/>
  <c r="J173" i="23"/>
  <c r="I276" i="23"/>
  <c r="J71" i="23"/>
  <c r="J24" i="23"/>
  <c r="I112" i="23"/>
  <c r="J170" i="23"/>
  <c r="J37" i="23"/>
  <c r="J202" i="23"/>
  <c r="I114" i="23"/>
  <c r="I306" i="23"/>
  <c r="J223" i="23"/>
  <c r="J79" i="23"/>
  <c r="J42" i="23"/>
  <c r="J69" i="23"/>
  <c r="J293" i="23"/>
  <c r="I71" i="23"/>
  <c r="J241" i="23"/>
  <c r="J46" i="23"/>
  <c r="I155" i="23"/>
  <c r="I219" i="23"/>
  <c r="I292" i="23"/>
  <c r="I305" i="23"/>
  <c r="J226" i="23"/>
  <c r="I119" i="23"/>
  <c r="I135" i="23"/>
  <c r="J125" i="23"/>
  <c r="I289" i="23"/>
  <c r="I227" i="23"/>
  <c r="I28" i="23"/>
  <c r="J292" i="23"/>
  <c r="I282" i="23"/>
  <c r="J65" i="23"/>
  <c r="J111" i="23"/>
  <c r="I186" i="23"/>
  <c r="I183" i="23"/>
  <c r="J28" i="23"/>
  <c r="I269" i="23"/>
  <c r="J277" i="23"/>
  <c r="J55" i="23"/>
  <c r="I73" i="23"/>
  <c r="J199" i="23"/>
  <c r="J92" i="23"/>
  <c r="I221" i="23"/>
  <c r="I166" i="23"/>
  <c r="I116" i="23"/>
  <c r="I64" i="23"/>
  <c r="I44" i="23"/>
  <c r="I59" i="23"/>
  <c r="J178" i="23"/>
  <c r="I253" i="23"/>
  <c r="J40" i="23"/>
  <c r="I84" i="23"/>
  <c r="J270" i="23"/>
  <c r="J77" i="23"/>
  <c r="I168" i="23"/>
  <c r="J123" i="23"/>
  <c r="J225" i="23"/>
  <c r="I129" i="23"/>
  <c r="J196" i="23"/>
  <c r="I268" i="23"/>
  <c r="J17" i="23"/>
  <c r="J38" i="23"/>
  <c r="I122" i="23"/>
  <c r="I23" i="23"/>
  <c r="J103" i="23"/>
  <c r="I255" i="23"/>
  <c r="J251" i="23"/>
  <c r="J284" i="23"/>
  <c r="I189" i="23"/>
  <c r="J119" i="23"/>
  <c r="I201" i="23"/>
  <c r="I216" i="23"/>
  <c r="I180" i="23"/>
  <c r="I43" i="23"/>
  <c r="J258" i="23"/>
  <c r="J145" i="23"/>
  <c r="J198" i="23"/>
  <c r="J242" i="23"/>
  <c r="J259" i="23"/>
  <c r="I283" i="23"/>
  <c r="J27" i="23"/>
  <c r="I208" i="23"/>
  <c r="I272" i="23"/>
  <c r="J304" i="23"/>
  <c r="J278" i="23"/>
  <c r="I30" i="23"/>
  <c r="I301" i="23"/>
  <c r="J237" i="23"/>
  <c r="J128" i="23"/>
  <c r="J104" i="23"/>
  <c r="I47" i="23"/>
  <c r="I275" i="23"/>
  <c r="I284" i="23"/>
  <c r="J211" i="23"/>
  <c r="J101" i="23"/>
  <c r="I233" i="23"/>
  <c r="J160" i="23"/>
  <c r="J137" i="23"/>
  <c r="I72" i="23"/>
  <c r="I246" i="23"/>
  <c r="I35" i="23"/>
  <c r="I82" i="23"/>
  <c r="J305" i="23"/>
  <c r="I90" i="23"/>
  <c r="I195" i="23"/>
  <c r="I102" i="23"/>
  <c r="I173" i="23"/>
  <c r="I101" i="23"/>
  <c r="I228" i="23"/>
  <c r="I231" i="23"/>
  <c r="J78" i="23"/>
  <c r="J175" i="23"/>
  <c r="J302" i="23"/>
  <c r="J294" i="23"/>
  <c r="J275" i="23"/>
  <c r="I93" i="23"/>
  <c r="J221" i="23"/>
  <c r="J285" i="23"/>
  <c r="J86" i="23"/>
  <c r="I224" i="23"/>
  <c r="I278" i="23"/>
  <c r="J267" i="23"/>
  <c r="J264" i="23"/>
  <c r="I200" i="23"/>
  <c r="I40" i="23"/>
  <c r="J105" i="23"/>
  <c r="I146" i="23"/>
  <c r="J112" i="23"/>
  <c r="J49" i="23"/>
  <c r="I22" i="23"/>
  <c r="I188" i="23"/>
  <c r="I50" i="23"/>
  <c r="I153" i="23"/>
  <c r="J89" i="23"/>
  <c r="J171" i="23"/>
  <c r="J99" i="23"/>
  <c r="I92" i="23"/>
  <c r="J239" i="23"/>
  <c r="I205" i="23"/>
  <c r="J131" i="23"/>
  <c r="J177" i="23"/>
  <c r="I225" i="23"/>
  <c r="I33" i="23"/>
  <c r="J224" i="23"/>
  <c r="I303" i="23"/>
  <c r="I174" i="23"/>
  <c r="J91" i="23"/>
  <c r="J161" i="23"/>
  <c r="J130" i="23"/>
  <c r="J287" i="23"/>
  <c r="J300" i="23"/>
  <c r="I123" i="23"/>
  <c r="I139" i="23"/>
  <c r="J19" i="23"/>
  <c r="I60" i="23"/>
  <c r="J57" i="23"/>
  <c r="J183" i="23"/>
  <c r="I111" i="23"/>
  <c r="I270" i="23"/>
  <c r="J56" i="23"/>
  <c r="J124" i="23"/>
  <c r="I31" i="23"/>
  <c r="J279" i="23"/>
  <c r="J25" i="23"/>
  <c r="I238" i="23"/>
  <c r="J67" i="23"/>
  <c r="J274" i="23"/>
  <c r="I285" i="23"/>
  <c r="J289" i="23"/>
  <c r="I32" i="23"/>
  <c r="I273" i="23"/>
  <c r="I107" i="23"/>
  <c r="I300" i="23"/>
  <c r="I37" i="23"/>
  <c r="J84" i="23"/>
  <c r="J100" i="23"/>
  <c r="J110" i="23"/>
  <c r="I226" i="23"/>
  <c r="I49" i="23"/>
  <c r="J301" i="23"/>
  <c r="J297" i="23"/>
  <c r="I288" i="23"/>
  <c r="J127" i="23"/>
  <c r="J21" i="23"/>
  <c r="I199" i="23"/>
  <c r="I142" i="23"/>
  <c r="J220" i="23"/>
  <c r="J109" i="23"/>
  <c r="J306" i="23"/>
  <c r="J58" i="23"/>
  <c r="I167" i="23"/>
  <c r="J98" i="23"/>
  <c r="I75" i="23"/>
  <c r="I83" i="23"/>
  <c r="J141" i="23"/>
  <c r="J52" i="23"/>
  <c r="J213" i="23"/>
  <c r="J248" i="23"/>
  <c r="J72" i="23"/>
  <c r="I39" i="23"/>
  <c r="J164" i="23"/>
  <c r="J195" i="23"/>
  <c r="J59" i="23"/>
  <c r="I218" i="23"/>
  <c r="I154" i="23"/>
  <c r="I65" i="23"/>
  <c r="J210" i="23"/>
  <c r="I214" i="23"/>
  <c r="J283" i="23"/>
  <c r="J14" i="23"/>
  <c r="I58" i="23"/>
  <c r="I95" i="23"/>
  <c r="J80" i="23"/>
  <c r="J219" i="23"/>
  <c r="J120" i="23"/>
  <c r="J165" i="23"/>
  <c r="I88" i="23"/>
  <c r="J138" i="23"/>
  <c r="I277" i="23"/>
  <c r="I19" i="23"/>
  <c r="I290" i="23"/>
  <c r="J231" i="23"/>
  <c r="I162" i="23"/>
  <c r="I254" i="23"/>
  <c r="I42" i="23"/>
  <c r="I170" i="23"/>
  <c r="J115" i="23"/>
  <c r="I160" i="23"/>
  <c r="I241" i="23"/>
  <c r="I177" i="23"/>
  <c r="J235" i="23"/>
  <c r="J268" i="23"/>
  <c r="I148" i="23"/>
  <c r="J181" i="23"/>
  <c r="J43" i="23"/>
  <c r="I240" i="23"/>
  <c r="J167" i="23"/>
  <c r="I302" i="23"/>
  <c r="I287" i="23"/>
  <c r="I259" i="23"/>
  <c r="J201" i="23"/>
  <c r="I185" i="23"/>
  <c r="I274" i="23"/>
  <c r="I279" i="23"/>
  <c r="I25" i="23"/>
  <c r="J281" i="23"/>
  <c r="I125" i="23"/>
  <c r="J162" i="23"/>
  <c r="I250" i="23"/>
  <c r="I138" i="23"/>
  <c r="I210" i="23"/>
  <c r="I96" i="23"/>
  <c r="J168" i="23"/>
  <c r="J148" i="23"/>
  <c r="I164" i="23"/>
  <c r="J156" i="23"/>
  <c r="J81" i="23"/>
  <c r="I103" i="23"/>
  <c r="I299" i="23"/>
  <c r="J209" i="23"/>
  <c r="J143" i="23"/>
  <c r="J85" i="23"/>
  <c r="I87" i="23"/>
  <c r="J134" i="23"/>
  <c r="J203" i="23"/>
  <c r="J142" i="23"/>
  <c r="J83" i="23"/>
  <c r="I109" i="23"/>
  <c r="J266" i="23"/>
  <c r="I145" i="23"/>
  <c r="J116" i="23"/>
  <c r="I89" i="23"/>
  <c r="J188" i="23"/>
  <c r="J189" i="23"/>
  <c r="I212" i="23"/>
  <c r="J157" i="23"/>
  <c r="I251" i="23"/>
  <c r="J154" i="23"/>
  <c r="I209" i="23"/>
  <c r="J208" i="23"/>
  <c r="J234" i="23"/>
  <c r="J140" i="23"/>
  <c r="I140" i="23"/>
  <c r="I26" i="23"/>
  <c r="J118" i="23"/>
  <c r="J135" i="23"/>
  <c r="I263" i="23"/>
  <c r="I118" i="23"/>
  <c r="J153" i="23"/>
  <c r="J228" i="23"/>
  <c r="J243" i="23"/>
  <c r="J222" i="23"/>
  <c r="J33" i="23"/>
  <c r="I298" i="23"/>
  <c r="I57" i="23"/>
  <c r="I230" i="23"/>
  <c r="I53" i="23"/>
  <c r="J276" i="23"/>
  <c r="J261" i="23"/>
  <c r="I187" i="23"/>
  <c r="J256" i="23"/>
  <c r="J114" i="23"/>
  <c r="I121" i="23"/>
  <c r="J250" i="23"/>
  <c r="J190" i="23"/>
  <c r="J204" i="23"/>
  <c r="J75" i="23"/>
  <c r="J66" i="23"/>
  <c r="I198" i="23"/>
  <c r="I151" i="23"/>
  <c r="J214" i="23"/>
  <c r="J200" i="23"/>
  <c r="I211" i="23"/>
  <c r="I235" i="23"/>
  <c r="I297" i="23"/>
  <c r="J238" i="23"/>
  <c r="J176" i="23"/>
  <c r="I48" i="23"/>
  <c r="J107" i="23"/>
  <c r="I280" i="23"/>
  <c r="I229" i="23"/>
  <c r="J230" i="23"/>
  <c r="D2" i="23"/>
  <c r="J73" i="23"/>
  <c r="J265" i="23"/>
  <c r="J53" i="23"/>
  <c r="I163" i="23"/>
  <c r="I149" i="23"/>
  <c r="I94" i="23"/>
  <c r="I158" i="23"/>
  <c r="I256" i="23"/>
  <c r="I239" i="23"/>
  <c r="I117" i="23"/>
  <c r="J132" i="23"/>
  <c r="J180" i="23"/>
  <c r="J288" i="23"/>
  <c r="J97" i="23"/>
  <c r="J150" i="23"/>
  <c r="I291" i="23"/>
  <c r="I172" i="23"/>
  <c r="J39" i="23"/>
  <c r="I206" i="23"/>
  <c r="I252" i="23"/>
  <c r="I176" i="23"/>
  <c r="I110" i="23"/>
  <c r="J206" i="23"/>
  <c r="I68" i="23"/>
  <c r="J282" i="23"/>
  <c r="I196" i="23"/>
  <c r="I261" i="23"/>
  <c r="I161" i="23"/>
  <c r="I258" i="23"/>
  <c r="I38" i="23"/>
  <c r="J29" i="23"/>
  <c r="J133" i="23"/>
  <c r="I21" i="23"/>
  <c r="J47" i="23"/>
  <c r="J31" i="23"/>
  <c r="J44" i="23"/>
  <c r="J253" i="23"/>
  <c r="J299" i="23"/>
  <c r="I52" i="23"/>
  <c r="J205" i="23"/>
  <c r="I192" i="23"/>
  <c r="I41" i="23"/>
  <c r="J74" i="23"/>
  <c r="J30" i="23"/>
  <c r="J63" i="23"/>
  <c r="I131" i="23"/>
  <c r="I260" i="23"/>
  <c r="J271" i="23"/>
  <c r="I171" i="23"/>
  <c r="J82" i="23"/>
  <c r="I271" i="23"/>
  <c r="I86" i="23"/>
  <c r="I113" i="23"/>
  <c r="I20" i="23"/>
  <c r="J95" i="23"/>
  <c r="I105" i="23"/>
  <c r="J96" i="23"/>
  <c r="J61" i="23"/>
  <c r="J252" i="23"/>
  <c r="J217" i="23"/>
  <c r="J146" i="23"/>
  <c r="I193" i="23"/>
  <c r="J303" i="23"/>
  <c r="I267" i="23"/>
  <c r="I91" i="23"/>
  <c r="J245" i="23"/>
  <c r="I197" i="23"/>
  <c r="J227" i="23"/>
  <c r="I97" i="23"/>
  <c r="I133" i="23"/>
  <c r="J15" i="23"/>
  <c r="J90" i="23"/>
  <c r="I147" i="23"/>
  <c r="I51" i="23"/>
  <c r="I236" i="23"/>
  <c r="I16" i="23"/>
  <c r="J23" i="23"/>
  <c r="J149" i="23"/>
  <c r="I74" i="23"/>
  <c r="I137" i="23"/>
  <c r="J26" i="23"/>
  <c r="I207" i="23"/>
  <c r="J272" i="23"/>
  <c r="I194" i="23"/>
  <c r="J166" i="23"/>
  <c r="I217" i="23"/>
  <c r="I264" i="23"/>
  <c r="I203" i="23"/>
  <c r="I156" i="23"/>
  <c r="I293" i="23"/>
  <c r="I296" i="23"/>
  <c r="I56" i="23"/>
  <c r="I115" i="23"/>
  <c r="J197" i="23"/>
  <c r="I237" i="23"/>
  <c r="J273" i="23"/>
  <c r="J249" i="23"/>
  <c r="J87" i="23"/>
  <c r="I62" i="23"/>
  <c r="J174" i="23"/>
  <c r="I184" i="23"/>
  <c r="J76" i="23"/>
  <c r="I104" i="23"/>
  <c r="J144" i="23"/>
  <c r="I144" i="23"/>
  <c r="I80" i="23"/>
  <c r="I69" i="23"/>
  <c r="I204" i="23"/>
  <c r="J48" i="23"/>
  <c r="J172" i="23"/>
  <c r="I234" i="23"/>
  <c r="I15" i="23"/>
  <c r="I54" i="23"/>
  <c r="I179" i="23"/>
  <c r="I98" i="23"/>
  <c r="I202" i="23"/>
  <c r="I249" i="23"/>
  <c r="J151" i="23"/>
  <c r="I78" i="23"/>
  <c r="I29" i="23"/>
  <c r="I70" i="23"/>
  <c r="J147" i="23"/>
  <c r="I243" i="23"/>
  <c r="J50" i="23"/>
  <c r="J218" i="23"/>
  <c r="I159" i="23"/>
  <c r="I150" i="23"/>
  <c r="I124" i="23"/>
  <c r="I24" i="23"/>
  <c r="J34" i="23"/>
  <c r="J255" i="23"/>
  <c r="I120" i="23"/>
  <c r="J94" i="23"/>
  <c r="J229" i="23"/>
  <c r="I99" i="23"/>
  <c r="I175" i="23"/>
  <c r="J260" i="23"/>
  <c r="I215" i="23"/>
  <c r="J240" i="23"/>
  <c r="J215" i="23"/>
  <c r="I127" i="23"/>
  <c r="I45" i="23"/>
  <c r="J186" i="23"/>
  <c r="J108" i="23"/>
  <c r="I136" i="23"/>
  <c r="J262" i="23"/>
  <c r="I265" i="23"/>
  <c r="I286" i="23"/>
  <c r="I294" i="23"/>
  <c r="J232" i="23"/>
  <c r="I245" i="23"/>
  <c r="J216" i="23"/>
  <c r="J117" i="23"/>
  <c r="J185" i="23"/>
  <c r="J136" i="23"/>
  <c r="J263" i="23"/>
  <c r="J102" i="23"/>
  <c r="I181" i="23"/>
  <c r="J233" i="23"/>
  <c r="J286" i="23"/>
  <c r="J158" i="23"/>
  <c r="I232" i="23"/>
  <c r="J163" i="23"/>
  <c r="J122" i="23"/>
  <c r="J184" i="23"/>
  <c r="J139" i="23"/>
  <c r="J246" i="23"/>
  <c r="I222" i="23"/>
  <c r="I34" i="23"/>
  <c r="I304" i="23"/>
  <c r="J106" i="23"/>
  <c r="I141" i="23"/>
  <c r="J179" i="23"/>
  <c r="I178" i="23"/>
  <c r="I247" i="23"/>
  <c r="I130" i="23"/>
  <c r="I17" i="23"/>
  <c r="I79" i="23"/>
  <c r="I55" i="23"/>
  <c r="J20" i="23"/>
  <c r="J32" i="23"/>
  <c r="I190" i="23"/>
  <c r="I61" i="23"/>
  <c r="J18" i="23"/>
  <c r="J212" i="23"/>
  <c r="I244" i="23"/>
  <c r="I67" i="23"/>
  <c r="I182" i="23"/>
  <c r="J35" i="23"/>
  <c r="J169" i="23"/>
  <c r="J298" i="23"/>
  <c r="J68" i="23"/>
  <c r="J70" i="23"/>
  <c r="I77" i="23"/>
  <c r="I242" i="23"/>
  <c r="J207" i="23"/>
  <c r="I223" i="23"/>
  <c r="I63" i="23"/>
  <c r="J254" i="23"/>
  <c r="J155" i="23"/>
  <c r="I262" i="23"/>
  <c r="J193" i="23"/>
  <c r="I85" i="23"/>
  <c r="I134" i="23"/>
  <c r="I36" i="23"/>
  <c r="I132" i="23"/>
  <c r="J192" i="23"/>
  <c r="J191" i="23"/>
  <c r="I126" i="23"/>
  <c r="I169" i="23"/>
  <c r="J295" i="23"/>
  <c r="J16" i="23"/>
  <c r="J280" i="23"/>
  <c r="I18" i="23"/>
  <c r="I157" i="23"/>
  <c r="J307" i="23"/>
  <c r="I266" i="23"/>
  <c r="J41" i="23"/>
  <c r="J247" i="23"/>
  <c r="J129" i="23"/>
  <c r="I100" i="23"/>
  <c r="J45" i="23"/>
  <c r="I108" i="23"/>
  <c r="I81" i="23"/>
  <c r="J22" i="23"/>
  <c r="J54" i="23"/>
  <c r="I106" i="23"/>
  <c r="I66" i="23"/>
  <c r="I165" i="23"/>
  <c r="J182" i="23"/>
  <c r="I213" i="23"/>
  <c r="I248" i="23"/>
  <c r="J194" i="23"/>
  <c r="I281" i="23"/>
  <c r="I220" i="23"/>
  <c r="I307" i="23"/>
  <c r="J88" i="23"/>
  <c r="I76" i="23"/>
  <c r="J159" i="23"/>
  <c r="I27" i="23"/>
  <c r="E979" i="23" l="1"/>
  <c r="E971" i="23"/>
  <c r="E923" i="23"/>
  <c r="E1047" i="23"/>
  <c r="E1149" i="23"/>
  <c r="E1084" i="23"/>
  <c r="E1029" i="23"/>
  <c r="E958" i="23"/>
  <c r="E974" i="23"/>
  <c r="E1020" i="23"/>
  <c r="E1004" i="23"/>
  <c r="E1093" i="23"/>
  <c r="E1157" i="23"/>
  <c r="E1006" i="23"/>
  <c r="E1101" i="23"/>
  <c r="E1074" i="23"/>
  <c r="E1042" i="23"/>
  <c r="E1012" i="23"/>
  <c r="E1109" i="23"/>
  <c r="E1081" i="23"/>
  <c r="E1069" i="23"/>
  <c r="E1056" i="23"/>
  <c r="E1028" i="23"/>
  <c r="E1017" i="23"/>
  <c r="E1117" i="23"/>
  <c r="E988" i="23"/>
  <c r="E1050" i="23"/>
  <c r="E1125" i="23"/>
  <c r="E1032" i="23"/>
  <c r="E1022" i="23"/>
  <c r="E1077" i="23"/>
  <c r="E1064" i="23"/>
  <c r="E1045" i="23"/>
  <c r="E1133" i="23"/>
  <c r="E996" i="23"/>
  <c r="E1086" i="23"/>
  <c r="E1046" i="23"/>
  <c r="E1036" i="23"/>
  <c r="E1071" i="23"/>
  <c r="E1000" i="23"/>
  <c r="E1039" i="23"/>
  <c r="E1031" i="23"/>
  <c r="E1025" i="23"/>
  <c r="E1049" i="23"/>
  <c r="E1015" i="23"/>
  <c r="E943" i="23"/>
  <c r="E1002" i="23"/>
  <c r="E966" i="23"/>
  <c r="E995" i="23"/>
  <c r="E1011" i="23"/>
  <c r="E965" i="23"/>
  <c r="E926" i="23"/>
  <c r="E982" i="23"/>
  <c r="E999" i="23"/>
  <c r="E1169" i="23"/>
  <c r="E1159" i="23"/>
  <c r="E1066" i="23"/>
  <c r="E932" i="23"/>
  <c r="E991" i="23"/>
  <c r="E1141" i="23"/>
  <c r="E1026" i="23"/>
  <c r="E1085" i="23"/>
  <c r="E1161" i="23"/>
  <c r="E1040" i="23"/>
  <c r="E1151" i="23"/>
  <c r="E972" i="23"/>
  <c r="E1048" i="23"/>
  <c r="E980" i="23"/>
  <c r="E946" i="23"/>
  <c r="E939" i="23"/>
  <c r="E955" i="23"/>
  <c r="E947" i="23"/>
  <c r="E931" i="23"/>
  <c r="E976" i="23"/>
  <c r="E962" i="23"/>
  <c r="E1167" i="23"/>
  <c r="E1023" i="23"/>
  <c r="E1165" i="23"/>
  <c r="E1053" i="23"/>
  <c r="E1024" i="23"/>
  <c r="E1153" i="23"/>
  <c r="T12" i="30"/>
  <c r="T6" i="30"/>
  <c r="B13" i="23"/>
  <c r="X8" i="29"/>
  <c r="V8" i="29"/>
  <c r="O910" i="23"/>
  <c r="B910" i="23"/>
  <c r="P736" i="23"/>
  <c r="B736" i="23"/>
  <c r="O796" i="23"/>
  <c r="B796" i="23"/>
  <c r="O865" i="23"/>
  <c r="B865" i="23"/>
  <c r="O667" i="23"/>
  <c r="B667" i="23"/>
  <c r="O601" i="23"/>
  <c r="B601" i="23"/>
  <c r="P503" i="23"/>
  <c r="B503" i="23"/>
  <c r="O477" i="23"/>
  <c r="B477" i="23"/>
  <c r="P480" i="23"/>
  <c r="B480" i="23"/>
  <c r="O389" i="23"/>
  <c r="B389" i="23"/>
  <c r="P572" i="23"/>
  <c r="B572" i="23"/>
  <c r="P425" i="23"/>
  <c r="B425" i="23"/>
  <c r="O829" i="23"/>
  <c r="B829" i="23"/>
  <c r="O559" i="23"/>
  <c r="B559" i="23"/>
  <c r="O915" i="23"/>
  <c r="B915" i="23"/>
  <c r="O791" i="23"/>
  <c r="B791" i="23"/>
  <c r="O843" i="23"/>
  <c r="B843" i="23"/>
  <c r="O729" i="23"/>
  <c r="B729" i="23"/>
  <c r="O627" i="23"/>
  <c r="B627" i="23"/>
  <c r="O525" i="23"/>
  <c r="B525" i="23"/>
  <c r="O540" i="23"/>
  <c r="B540" i="23"/>
  <c r="O476" i="23"/>
  <c r="B476" i="23"/>
  <c r="P386" i="23"/>
  <c r="B386" i="23"/>
  <c r="P356" i="23"/>
  <c r="B356" i="23"/>
  <c r="O575" i="23"/>
  <c r="B575" i="23"/>
  <c r="O337" i="23"/>
  <c r="B337" i="23"/>
  <c r="O747" i="23"/>
  <c r="B747" i="23"/>
  <c r="P471" i="23"/>
  <c r="B471" i="23"/>
  <c r="O914" i="23"/>
  <c r="B914" i="23"/>
  <c r="O719" i="23"/>
  <c r="B719" i="23"/>
  <c r="O771" i="23"/>
  <c r="B771" i="23"/>
  <c r="O670" i="23"/>
  <c r="B670" i="23"/>
  <c r="P657" i="23"/>
  <c r="B657" i="23"/>
  <c r="O583" i="23"/>
  <c r="B583" i="23"/>
  <c r="O485" i="23"/>
  <c r="B485" i="23"/>
  <c r="O392" i="23"/>
  <c r="B392" i="23"/>
  <c r="P314" i="23"/>
  <c r="B314" i="23"/>
  <c r="O387" i="23"/>
  <c r="B387" i="23"/>
  <c r="O594" i="23"/>
  <c r="B594" i="23"/>
  <c r="P589" i="23"/>
  <c r="B589" i="23"/>
  <c r="O822" i="23"/>
  <c r="B822" i="23"/>
  <c r="O666" i="23"/>
  <c r="B666" i="23"/>
  <c r="O655" i="23"/>
  <c r="B655" i="23"/>
  <c r="O841" i="23"/>
  <c r="B841" i="23"/>
  <c r="O365" i="23"/>
  <c r="B365" i="23"/>
  <c r="P768" i="23"/>
  <c r="B768" i="23"/>
  <c r="O828" i="23"/>
  <c r="B828" i="23"/>
  <c r="O897" i="23"/>
  <c r="B897" i="23"/>
  <c r="O699" i="23"/>
  <c r="B699" i="23"/>
  <c r="O633" i="23"/>
  <c r="B633" i="23"/>
  <c r="P535" i="23"/>
  <c r="B535" i="23"/>
  <c r="P513" i="23"/>
  <c r="B513" i="23"/>
  <c r="P417" i="23"/>
  <c r="B417" i="23"/>
  <c r="O326" i="23"/>
  <c r="B326" i="23"/>
  <c r="O820" i="23"/>
  <c r="B820" i="23"/>
  <c r="P505" i="23"/>
  <c r="B505" i="23"/>
  <c r="P880" i="23"/>
  <c r="B880" i="23"/>
  <c r="O757" i="23"/>
  <c r="B757" i="23"/>
  <c r="P810" i="23"/>
  <c r="B810" i="23"/>
  <c r="O716" i="23"/>
  <c r="B716" i="23"/>
  <c r="O612" i="23"/>
  <c r="B612" i="23"/>
  <c r="P629" i="23"/>
  <c r="B629" i="23"/>
  <c r="P538" i="23"/>
  <c r="B538" i="23"/>
  <c r="O434" i="23"/>
  <c r="B434" i="23"/>
  <c r="O343" i="23"/>
  <c r="B343" i="23"/>
  <c r="O868" i="23"/>
  <c r="B868" i="23"/>
  <c r="O318" i="23"/>
  <c r="B318" i="23"/>
  <c r="P675" i="23"/>
  <c r="B675" i="23"/>
  <c r="O749" i="23"/>
  <c r="B749" i="23"/>
  <c r="O534" i="23"/>
  <c r="B534" i="23"/>
  <c r="O813" i="23"/>
  <c r="B813" i="23"/>
  <c r="O650" i="23"/>
  <c r="B650" i="23"/>
  <c r="O912" i="23"/>
  <c r="B912" i="23"/>
  <c r="P681" i="23"/>
  <c r="B681" i="23"/>
  <c r="P802" i="23"/>
  <c r="B802" i="23"/>
  <c r="P547" i="23"/>
  <c r="B547" i="23"/>
  <c r="O578" i="23"/>
  <c r="B578" i="23"/>
  <c r="W8" i="29"/>
  <c r="O621" i="23"/>
  <c r="P621" i="23"/>
  <c r="O530" i="23"/>
  <c r="P530" i="23"/>
  <c r="O490" i="23"/>
  <c r="P490" i="23"/>
  <c r="O428" i="23"/>
  <c r="P428" i="23"/>
  <c r="O335" i="23"/>
  <c r="P335" i="23"/>
  <c r="P338" i="23"/>
  <c r="O338" i="23"/>
  <c r="P372" i="23"/>
  <c r="O372" i="23"/>
  <c r="P308" i="23"/>
  <c r="O308" i="23"/>
  <c r="P459" i="23"/>
  <c r="O459" i="23"/>
  <c r="O399" i="23"/>
  <c r="P399" i="23"/>
  <c r="O424" i="23"/>
  <c r="P424" i="23"/>
  <c r="O366" i="23"/>
  <c r="P366" i="23"/>
  <c r="O333" i="23"/>
  <c r="P333" i="23"/>
  <c r="P397" i="23"/>
  <c r="O397" i="23"/>
  <c r="O347" i="23"/>
  <c r="P347" i="23"/>
  <c r="O656" i="23"/>
  <c r="P656" i="23"/>
  <c r="O638" i="23"/>
  <c r="P638" i="23"/>
  <c r="P402" i="23"/>
  <c r="O402" i="23"/>
  <c r="P369" i="23"/>
  <c r="O369" i="23"/>
  <c r="O798" i="23"/>
  <c r="P798" i="23"/>
  <c r="O371" i="23"/>
  <c r="P371" i="23"/>
  <c r="O357" i="23"/>
  <c r="P357" i="23"/>
  <c r="P390" i="23"/>
  <c r="O390" i="23"/>
  <c r="P393" i="23"/>
  <c r="O393" i="23"/>
  <c r="P352" i="23"/>
  <c r="O352" i="23"/>
  <c r="P450" i="23"/>
  <c r="O450" i="23"/>
  <c r="P419" i="23"/>
  <c r="O419" i="23"/>
  <c r="O516" i="23"/>
  <c r="P516" i="23"/>
  <c r="P405" i="23"/>
  <c r="O405" i="23"/>
  <c r="P610" i="23"/>
  <c r="O610" i="23"/>
  <c r="P718" i="23"/>
  <c r="O718" i="23"/>
  <c r="O826" i="23"/>
  <c r="P826" i="23"/>
  <c r="P647" i="23"/>
  <c r="O647" i="23"/>
  <c r="O334" i="23"/>
  <c r="P334" i="23"/>
  <c r="P407" i="23"/>
  <c r="O407" i="23"/>
  <c r="O312" i="23"/>
  <c r="P312" i="23"/>
  <c r="O460" i="23"/>
  <c r="P460" i="23"/>
  <c r="O872" i="23"/>
  <c r="P872" i="23"/>
  <c r="P669" i="23"/>
  <c r="O669" i="23"/>
  <c r="O602" i="23"/>
  <c r="P602" i="23"/>
  <c r="O579" i="23"/>
  <c r="P579" i="23"/>
  <c r="O731" i="23"/>
  <c r="P731" i="23"/>
  <c r="O877" i="23"/>
  <c r="P877" i="23"/>
  <c r="O866" i="23"/>
  <c r="P866" i="23"/>
  <c r="P492" i="23"/>
  <c r="O492" i="23"/>
  <c r="P607" i="23"/>
  <c r="O607" i="23"/>
  <c r="P604" i="23"/>
  <c r="O604" i="23"/>
  <c r="O422" i="23"/>
  <c r="P422" i="23"/>
  <c r="O438" i="23"/>
  <c r="P438" i="23"/>
  <c r="O568" i="23"/>
  <c r="P568" i="23"/>
  <c r="O528" i="23"/>
  <c r="P528" i="23"/>
  <c r="O426" i="23"/>
  <c r="P426" i="23"/>
  <c r="P574" i="23"/>
  <c r="O574" i="23"/>
  <c r="P488" i="23"/>
  <c r="O488" i="23"/>
  <c r="P479" i="23"/>
  <c r="O479" i="23"/>
  <c r="P511" i="23"/>
  <c r="O511" i="23"/>
  <c r="P320" i="23"/>
  <c r="O320" i="23"/>
  <c r="P457" i="23"/>
  <c r="O457" i="23"/>
  <c r="P553" i="23"/>
  <c r="O553" i="23"/>
  <c r="P557" i="23"/>
  <c r="O557" i="23"/>
  <c r="P758" i="23"/>
  <c r="O758" i="23"/>
  <c r="P703" i="23"/>
  <c r="O703" i="23"/>
  <c r="P899" i="23"/>
  <c r="O899" i="23"/>
  <c r="P917" i="23"/>
  <c r="O917" i="23"/>
  <c r="O824" i="23"/>
  <c r="P824" i="23"/>
  <c r="O486" i="23"/>
  <c r="P486" i="23"/>
  <c r="O888" i="23"/>
  <c r="P888" i="23"/>
  <c r="O766" i="23"/>
  <c r="P766" i="23"/>
  <c r="O913" i="23"/>
  <c r="P913" i="23"/>
  <c r="P922" i="23"/>
  <c r="O922" i="23"/>
  <c r="P846" i="23"/>
  <c r="O846" i="23"/>
  <c r="O902" i="23"/>
  <c r="P902" i="23"/>
  <c r="P887" i="23"/>
  <c r="O887" i="23"/>
  <c r="P750" i="23"/>
  <c r="O750" i="23"/>
  <c r="P339" i="23"/>
  <c r="O339" i="23"/>
  <c r="P403" i="23"/>
  <c r="O403" i="23"/>
  <c r="O364" i="23"/>
  <c r="P364" i="23"/>
  <c r="P325" i="23"/>
  <c r="O325" i="23"/>
  <c r="O358" i="23"/>
  <c r="P358" i="23"/>
  <c r="O327" i="23"/>
  <c r="P327" i="23"/>
  <c r="P391" i="23"/>
  <c r="O391" i="23"/>
  <c r="P361" i="23"/>
  <c r="O361" i="23"/>
  <c r="O330" i="23"/>
  <c r="P330" i="23"/>
  <c r="O394" i="23"/>
  <c r="P394" i="23"/>
  <c r="P416" i="23"/>
  <c r="O416" i="23"/>
  <c r="P449" i="23"/>
  <c r="O449" i="23"/>
  <c r="O418" i="23"/>
  <c r="P418" i="23"/>
  <c r="O482" i="23"/>
  <c r="P482" i="23"/>
  <c r="P451" i="23"/>
  <c r="O451" i="23"/>
  <c r="P420" i="23"/>
  <c r="O420" i="23"/>
  <c r="P484" i="23"/>
  <c r="O484" i="23"/>
  <c r="P520" i="23"/>
  <c r="O520" i="23"/>
  <c r="P545" i="23"/>
  <c r="O545" i="23"/>
  <c r="O522" i="23"/>
  <c r="P522" i="23"/>
  <c r="P463" i="23"/>
  <c r="O463" i="23"/>
  <c r="P539" i="23"/>
  <c r="O539" i="23"/>
  <c r="O489" i="23"/>
  <c r="P489" i="23"/>
  <c r="P548" i="23"/>
  <c r="O548" i="23"/>
  <c r="P526" i="23"/>
  <c r="O526" i="23"/>
  <c r="P501" i="23"/>
  <c r="O501" i="23"/>
  <c r="P613" i="23"/>
  <c r="O613" i="23"/>
  <c r="P566" i="23"/>
  <c r="O566" i="23"/>
  <c r="P694" i="23"/>
  <c r="O694" i="23"/>
  <c r="O795" i="23"/>
  <c r="P795" i="23"/>
  <c r="P743" i="23"/>
  <c r="O743" i="23"/>
  <c r="P745" i="23"/>
  <c r="O745" i="23"/>
  <c r="P708" i="23"/>
  <c r="O708" i="23"/>
  <c r="P632" i="23"/>
  <c r="O632" i="23"/>
  <c r="P714" i="23"/>
  <c r="O714" i="23"/>
  <c r="O609" i="23"/>
  <c r="P609" i="23"/>
  <c r="P493" i="23"/>
  <c r="O493" i="23"/>
  <c r="P672" i="23"/>
  <c r="O672" i="23"/>
  <c r="P660" i="23"/>
  <c r="O660" i="23"/>
  <c r="P761" i="23"/>
  <c r="O761" i="23"/>
  <c r="P818" i="23"/>
  <c r="O818" i="23"/>
  <c r="O893" i="23"/>
  <c r="P893" i="23"/>
  <c r="P697" i="23"/>
  <c r="O697" i="23"/>
  <c r="O691" i="23"/>
  <c r="P691" i="23"/>
  <c r="O646" i="23"/>
  <c r="P646" i="23"/>
  <c r="O889" i="23"/>
  <c r="P889" i="23"/>
  <c r="P875" i="23"/>
  <c r="O875" i="23"/>
  <c r="P765" i="23"/>
  <c r="O765" i="23"/>
  <c r="P823" i="23"/>
  <c r="O823" i="23"/>
  <c r="P640" i="23"/>
  <c r="O640" i="23"/>
  <c r="P685" i="23"/>
  <c r="O685" i="23"/>
  <c r="O825" i="23"/>
  <c r="P825" i="23"/>
  <c r="O882" i="23"/>
  <c r="P882" i="23"/>
  <c r="P756" i="23"/>
  <c r="O756" i="23"/>
  <c r="P406" i="23"/>
  <c r="O406" i="23"/>
  <c r="P859" i="23"/>
  <c r="O859" i="23"/>
  <c r="O440" i="23"/>
  <c r="P440" i="23"/>
  <c r="P809" i="23"/>
  <c r="O809" i="23"/>
  <c r="P475" i="23"/>
  <c r="O475" i="23"/>
  <c r="O508" i="23"/>
  <c r="P508" i="23"/>
  <c r="P637" i="23"/>
  <c r="O637" i="23"/>
  <c r="O561" i="23"/>
  <c r="P561" i="23"/>
  <c r="P429" i="23"/>
  <c r="O429" i="23"/>
  <c r="P569" i="23"/>
  <c r="O569" i="23"/>
  <c r="P628" i="23"/>
  <c r="O628" i="23"/>
  <c r="P769" i="23"/>
  <c r="O769" i="23"/>
  <c r="P819" i="23"/>
  <c r="O819" i="23"/>
  <c r="P831" i="23"/>
  <c r="O831" i="23"/>
  <c r="O442" i="23"/>
  <c r="P442" i="23"/>
  <c r="O455" i="23"/>
  <c r="P455" i="23"/>
  <c r="O499" i="23"/>
  <c r="P499" i="23"/>
  <c r="O550" i="23"/>
  <c r="P550" i="23"/>
  <c r="O590" i="23"/>
  <c r="P590" i="23"/>
  <c r="O584" i="23"/>
  <c r="P584" i="23"/>
  <c r="O409" i="23"/>
  <c r="P409" i="23"/>
  <c r="O411" i="23"/>
  <c r="P411" i="23"/>
  <c r="O544" i="23"/>
  <c r="P544" i="23"/>
  <c r="P546" i="23"/>
  <c r="O546" i="23"/>
  <c r="O573" i="23"/>
  <c r="P573" i="23"/>
  <c r="O623" i="23"/>
  <c r="P623" i="23"/>
  <c r="O556" i="23"/>
  <c r="P556" i="23"/>
  <c r="O473" i="23"/>
  <c r="P473" i="23"/>
  <c r="P444" i="23"/>
  <c r="O444" i="23"/>
  <c r="O439" i="23"/>
  <c r="P439" i="23"/>
  <c r="P421" i="23"/>
  <c r="O421" i="23"/>
  <c r="O527" i="23"/>
  <c r="P527" i="23"/>
  <c r="P625" i="23"/>
  <c r="O625" i="23"/>
  <c r="O630" i="23"/>
  <c r="P630" i="23"/>
  <c r="O599" i="23"/>
  <c r="P599" i="23"/>
  <c r="O560" i="23"/>
  <c r="P560" i="23"/>
  <c r="P624" i="23"/>
  <c r="O624" i="23"/>
  <c r="P571" i="23"/>
  <c r="O571" i="23"/>
  <c r="P596" i="23"/>
  <c r="O596" i="23"/>
  <c r="P648" i="23"/>
  <c r="O648" i="23"/>
  <c r="P712" i="23"/>
  <c r="O712" i="23"/>
  <c r="P673" i="23"/>
  <c r="O673" i="23"/>
  <c r="P642" i="23"/>
  <c r="O642" i="23"/>
  <c r="P706" i="23"/>
  <c r="O706" i="23"/>
  <c r="P635" i="23"/>
  <c r="O635" i="23"/>
  <c r="P700" i="23"/>
  <c r="O700" i="23"/>
  <c r="P661" i="23"/>
  <c r="O661" i="23"/>
  <c r="P570" i="23"/>
  <c r="O570" i="23"/>
  <c r="P686" i="23"/>
  <c r="O686" i="23"/>
  <c r="P737" i="23"/>
  <c r="O737" i="23"/>
  <c r="P801" i="23"/>
  <c r="O801" i="23"/>
  <c r="O730" i="23"/>
  <c r="P730" i="23"/>
  <c r="P794" i="23"/>
  <c r="O794" i="23"/>
  <c r="O858" i="23"/>
  <c r="P858" i="23"/>
  <c r="P723" i="23"/>
  <c r="O723" i="23"/>
  <c r="P787" i="23"/>
  <c r="O787" i="23"/>
  <c r="P851" i="23"/>
  <c r="O851" i="23"/>
  <c r="P732" i="23"/>
  <c r="O732" i="23"/>
  <c r="P860" i="23"/>
  <c r="O860" i="23"/>
  <c r="O741" i="23"/>
  <c r="P741" i="23"/>
  <c r="P805" i="23"/>
  <c r="O805" i="23"/>
  <c r="P869" i="23"/>
  <c r="O869" i="23"/>
  <c r="P735" i="23"/>
  <c r="O735" i="23"/>
  <c r="O799" i="23"/>
  <c r="P799" i="23"/>
  <c r="P863" i="23"/>
  <c r="O863" i="23"/>
  <c r="O800" i="23"/>
  <c r="P800" i="23"/>
  <c r="O864" i="23"/>
  <c r="P864" i="23"/>
  <c r="P904" i="23"/>
  <c r="O904" i="23"/>
  <c r="O911" i="23"/>
  <c r="P911" i="23"/>
  <c r="P354" i="23"/>
  <c r="O354" i="23"/>
  <c r="P919" i="23"/>
  <c r="O919" i="23"/>
  <c r="P324" i="23"/>
  <c r="O324" i="23"/>
  <c r="P388" i="23"/>
  <c r="O388" i="23"/>
  <c r="O807" i="23"/>
  <c r="P807" i="23"/>
  <c r="P838" i="23"/>
  <c r="O838" i="23"/>
  <c r="O382" i="23"/>
  <c r="P382" i="23"/>
  <c r="O351" i="23"/>
  <c r="P351" i="23"/>
  <c r="O349" i="23"/>
  <c r="P349" i="23"/>
  <c r="P321" i="23"/>
  <c r="O321" i="23"/>
  <c r="P740" i="23"/>
  <c r="O740" i="23"/>
  <c r="P871" i="23"/>
  <c r="O871" i="23"/>
  <c r="O909" i="23"/>
  <c r="P909" i="23"/>
  <c r="O873" i="23"/>
  <c r="P873" i="23"/>
  <c r="O804" i="23"/>
  <c r="P804" i="23"/>
  <c r="P744" i="23"/>
  <c r="O744" i="23"/>
  <c r="O918" i="23"/>
  <c r="P918" i="23"/>
  <c r="P363" i="23"/>
  <c r="O363" i="23"/>
  <c r="P385" i="23"/>
  <c r="O385" i="23"/>
  <c r="O644" i="23"/>
  <c r="P644" i="23"/>
  <c r="P738" i="23"/>
  <c r="O738" i="23"/>
  <c r="O808" i="23"/>
  <c r="P808" i="23"/>
  <c r="P355" i="23"/>
  <c r="O355" i="23"/>
  <c r="O316" i="23"/>
  <c r="P316" i="23"/>
  <c r="O380" i="23"/>
  <c r="P380" i="23"/>
  <c r="P341" i="23"/>
  <c r="O341" i="23"/>
  <c r="P310" i="23"/>
  <c r="O310" i="23"/>
  <c r="P374" i="23"/>
  <c r="O374" i="23"/>
  <c r="P313" i="23"/>
  <c r="O313" i="23"/>
  <c r="P377" i="23"/>
  <c r="O377" i="23"/>
  <c r="P346" i="23"/>
  <c r="O346" i="23"/>
  <c r="O344" i="23"/>
  <c r="P344" i="23"/>
  <c r="P432" i="23"/>
  <c r="O432" i="23"/>
  <c r="P368" i="23"/>
  <c r="O368" i="23"/>
  <c r="O465" i="23"/>
  <c r="P465" i="23"/>
  <c r="P384" i="23"/>
  <c r="O384" i="23"/>
  <c r="O467" i="23"/>
  <c r="P467" i="23"/>
  <c r="P436" i="23"/>
  <c r="O436" i="23"/>
  <c r="P453" i="23"/>
  <c r="O453" i="23"/>
  <c r="O536" i="23"/>
  <c r="P536" i="23"/>
  <c r="O497" i="23"/>
  <c r="P497" i="23"/>
  <c r="P437" i="23"/>
  <c r="O437" i="23"/>
  <c r="P491" i="23"/>
  <c r="O491" i="23"/>
  <c r="P400" i="23"/>
  <c r="O400" i="23"/>
  <c r="P500" i="23"/>
  <c r="O500" i="23"/>
  <c r="O469" i="23"/>
  <c r="P469" i="23"/>
  <c r="O542" i="23"/>
  <c r="P542" i="23"/>
  <c r="P519" i="23"/>
  <c r="O519" i="23"/>
  <c r="P565" i="23"/>
  <c r="O565" i="23"/>
  <c r="P582" i="23"/>
  <c r="O582" i="23"/>
  <c r="O517" i="23"/>
  <c r="P517" i="23"/>
  <c r="P615" i="23"/>
  <c r="O615" i="23"/>
  <c r="P576" i="23"/>
  <c r="O576" i="23"/>
  <c r="P533" i="23"/>
  <c r="O533" i="23"/>
  <c r="P617" i="23"/>
  <c r="O617" i="23"/>
  <c r="P555" i="23"/>
  <c r="O555" i="23"/>
  <c r="P664" i="23"/>
  <c r="O664" i="23"/>
  <c r="P634" i="23"/>
  <c r="O634" i="23"/>
  <c r="O689" i="23"/>
  <c r="P689" i="23"/>
  <c r="P658" i="23"/>
  <c r="O658" i="23"/>
  <c r="P541" i="23"/>
  <c r="O541" i="23"/>
  <c r="P683" i="23"/>
  <c r="O683" i="23"/>
  <c r="O652" i="23"/>
  <c r="P652" i="23"/>
  <c r="O677" i="23"/>
  <c r="P677" i="23"/>
  <c r="O611" i="23"/>
  <c r="P611" i="23"/>
  <c r="O702" i="23"/>
  <c r="P702" i="23"/>
  <c r="O753" i="23"/>
  <c r="P753" i="23"/>
  <c r="O817" i="23"/>
  <c r="P817" i="23"/>
  <c r="O881" i="23"/>
  <c r="P881" i="23"/>
  <c r="P746" i="23"/>
  <c r="O746" i="23"/>
  <c r="P874" i="23"/>
  <c r="O874" i="23"/>
  <c r="O739" i="23"/>
  <c r="P739" i="23"/>
  <c r="O803" i="23"/>
  <c r="P803" i="23"/>
  <c r="O867" i="23"/>
  <c r="P867" i="23"/>
  <c r="P815" i="23"/>
  <c r="O815" i="23"/>
  <c r="O879" i="23"/>
  <c r="P879" i="23"/>
  <c r="O752" i="23"/>
  <c r="P752" i="23"/>
  <c r="P816" i="23"/>
  <c r="O816" i="23"/>
  <c r="P920" i="23"/>
  <c r="O920" i="23"/>
  <c r="O903" i="23"/>
  <c r="P903" i="23"/>
  <c r="O332" i="23"/>
  <c r="P332" i="23"/>
  <c r="P396" i="23"/>
  <c r="O396" i="23"/>
  <c r="O552" i="23"/>
  <c r="P552" i="23"/>
  <c r="P507" i="23"/>
  <c r="O507" i="23"/>
  <c r="O494" i="23"/>
  <c r="P494" i="23"/>
  <c r="O631" i="23"/>
  <c r="P631" i="23"/>
  <c r="O592" i="23"/>
  <c r="P592" i="23"/>
  <c r="P564" i="23"/>
  <c r="O564" i="23"/>
  <c r="P674" i="23"/>
  <c r="O674" i="23"/>
  <c r="P586" i="23"/>
  <c r="O586" i="23"/>
  <c r="P654" i="23"/>
  <c r="O654" i="23"/>
  <c r="P764" i="23"/>
  <c r="O764" i="23"/>
  <c r="P773" i="23"/>
  <c r="O773" i="23"/>
  <c r="O832" i="23"/>
  <c r="P832" i="23"/>
  <c r="O921" i="23"/>
  <c r="P921" i="23"/>
  <c r="P734" i="23"/>
  <c r="O734" i="23"/>
  <c r="P774" i="23"/>
  <c r="O774" i="23"/>
  <c r="P901" i="23"/>
  <c r="O901" i="23"/>
  <c r="P748" i="23"/>
  <c r="O748" i="23"/>
  <c r="P812" i="23"/>
  <c r="O812" i="23"/>
  <c r="P876" i="23"/>
  <c r="O876" i="23"/>
  <c r="P821" i="23"/>
  <c r="O821" i="23"/>
  <c r="P885" i="23"/>
  <c r="O885" i="23"/>
  <c r="P751" i="23"/>
  <c r="O751" i="23"/>
  <c r="O359" i="23"/>
  <c r="P359" i="23"/>
  <c r="O329" i="23"/>
  <c r="P329" i="23"/>
  <c r="O362" i="23"/>
  <c r="P362" i="23"/>
  <c r="P448" i="23"/>
  <c r="O448" i="23"/>
  <c r="O481" i="23"/>
  <c r="P481" i="23"/>
  <c r="O483" i="23"/>
  <c r="P483" i="23"/>
  <c r="O452" i="23"/>
  <c r="P452" i="23"/>
  <c r="P470" i="23"/>
  <c r="O470" i="23"/>
  <c r="O554" i="23"/>
  <c r="P554" i="23"/>
  <c r="O423" i="23"/>
  <c r="P423" i="23"/>
  <c r="O581" i="23"/>
  <c r="P581" i="23"/>
  <c r="P598" i="23"/>
  <c r="O598" i="23"/>
  <c r="O567" i="23"/>
  <c r="P567" i="23"/>
  <c r="P680" i="23"/>
  <c r="O680" i="23"/>
  <c r="P641" i="23"/>
  <c r="O641" i="23"/>
  <c r="P705" i="23"/>
  <c r="O705" i="23"/>
  <c r="O668" i="23"/>
  <c r="P668" i="23"/>
  <c r="O693" i="23"/>
  <c r="P693" i="23"/>
  <c r="P833" i="23"/>
  <c r="O833" i="23"/>
  <c r="O762" i="23"/>
  <c r="P762" i="23"/>
  <c r="P890" i="23"/>
  <c r="O890" i="23"/>
  <c r="P755" i="23"/>
  <c r="O755" i="23"/>
  <c r="O883" i="23"/>
  <c r="P883" i="23"/>
  <c r="P892" i="23"/>
  <c r="O892" i="23"/>
  <c r="O837" i="23"/>
  <c r="P837" i="23"/>
  <c r="P767" i="23"/>
  <c r="O767" i="23"/>
  <c r="P895" i="23"/>
  <c r="O895" i="23"/>
  <c r="O896" i="23"/>
  <c r="P896" i="23"/>
  <c r="O814" i="23"/>
  <c r="P814" i="23"/>
  <c r="O886" i="23"/>
  <c r="P886" i="23"/>
  <c r="O830" i="23"/>
  <c r="P830" i="23"/>
  <c r="O908" i="23"/>
  <c r="P908" i="23"/>
  <c r="O726" i="23"/>
  <c r="P726" i="23"/>
  <c r="P370" i="23"/>
  <c r="O370" i="23"/>
  <c r="O328" i="23"/>
  <c r="P328" i="23"/>
  <c r="O515" i="23"/>
  <c r="P515" i="23"/>
  <c r="P606" i="23"/>
  <c r="O606" i="23"/>
  <c r="P636" i="23"/>
  <c r="O636" i="23"/>
  <c r="P707" i="23"/>
  <c r="O707" i="23"/>
  <c r="P663" i="23"/>
  <c r="O663" i="23"/>
  <c r="P770" i="23"/>
  <c r="O770" i="23"/>
  <c r="P763" i="23"/>
  <c r="O763" i="23"/>
  <c r="P891" i="23"/>
  <c r="O891" i="23"/>
  <c r="P781" i="23"/>
  <c r="O781" i="23"/>
  <c r="P711" i="23"/>
  <c r="O711" i="23"/>
  <c r="P775" i="23"/>
  <c r="O775" i="23"/>
  <c r="P839" i="23"/>
  <c r="O839" i="23"/>
  <c r="P776" i="23"/>
  <c r="O776" i="23"/>
  <c r="P840" i="23"/>
  <c r="O840" i="23"/>
  <c r="O742" i="23"/>
  <c r="P742" i="23"/>
  <c r="O878" i="23"/>
  <c r="P878" i="23"/>
  <c r="P906" i="23"/>
  <c r="O906" i="23"/>
  <c r="P916" i="23"/>
  <c r="O916" i="23"/>
  <c r="O790" i="23"/>
  <c r="P790" i="23"/>
  <c r="O620" i="23"/>
  <c r="P620" i="23"/>
  <c r="O562" i="23"/>
  <c r="P562" i="23"/>
  <c r="O710" i="23"/>
  <c r="P710" i="23"/>
  <c r="O754" i="23"/>
  <c r="P754" i="23"/>
  <c r="P811" i="23"/>
  <c r="O811" i="23"/>
  <c r="P884" i="23"/>
  <c r="O884" i="23"/>
  <c r="P759" i="23"/>
  <c r="O759" i="23"/>
  <c r="O760" i="23"/>
  <c r="P760" i="23"/>
  <c r="P862" i="23"/>
  <c r="O862" i="23"/>
  <c r="P379" i="23"/>
  <c r="O379" i="23"/>
  <c r="P367" i="23"/>
  <c r="O367" i="23"/>
  <c r="O456" i="23"/>
  <c r="P456" i="23"/>
  <c r="P427" i="23"/>
  <c r="O427" i="23"/>
  <c r="O521" i="23"/>
  <c r="P521" i="23"/>
  <c r="P524" i="23"/>
  <c r="O524" i="23"/>
  <c r="O639" i="23"/>
  <c r="P639" i="23"/>
  <c r="P478" i="23"/>
  <c r="O478" i="23"/>
  <c r="O649" i="23"/>
  <c r="P649" i="23"/>
  <c r="O643" i="23"/>
  <c r="P643" i="23"/>
  <c r="P676" i="23"/>
  <c r="O676" i="23"/>
  <c r="O662" i="23"/>
  <c r="P662" i="23"/>
  <c r="P777" i="23"/>
  <c r="O777" i="23"/>
  <c r="P834" i="23"/>
  <c r="O834" i="23"/>
  <c r="O898" i="23"/>
  <c r="P898" i="23"/>
  <c r="P827" i="23"/>
  <c r="O827" i="23"/>
  <c r="O695" i="23"/>
  <c r="P695" i="23"/>
  <c r="O845" i="23"/>
  <c r="P845" i="23"/>
  <c r="O894" i="23"/>
  <c r="P894" i="23"/>
  <c r="O323" i="23"/>
  <c r="P323" i="23"/>
  <c r="O348" i="23"/>
  <c r="P348" i="23"/>
  <c r="P309" i="23"/>
  <c r="O309" i="23"/>
  <c r="P373" i="23"/>
  <c r="O373" i="23"/>
  <c r="P342" i="23"/>
  <c r="O342" i="23"/>
  <c r="P311" i="23"/>
  <c r="O311" i="23"/>
  <c r="P375" i="23"/>
  <c r="O375" i="23"/>
  <c r="P345" i="23"/>
  <c r="O345" i="23"/>
  <c r="O378" i="23"/>
  <c r="P378" i="23"/>
  <c r="O360" i="23"/>
  <c r="P360" i="23"/>
  <c r="O464" i="23"/>
  <c r="P464" i="23"/>
  <c r="P433" i="23"/>
  <c r="O433" i="23"/>
  <c r="P376" i="23"/>
  <c r="O376" i="23"/>
  <c r="P466" i="23"/>
  <c r="O466" i="23"/>
  <c r="O435" i="23"/>
  <c r="P435" i="23"/>
  <c r="P468" i="23"/>
  <c r="O468" i="23"/>
  <c r="O504" i="23"/>
  <c r="P504" i="23"/>
  <c r="P415" i="23"/>
  <c r="O415" i="23"/>
  <c r="O529" i="23"/>
  <c r="P529" i="23"/>
  <c r="O506" i="23"/>
  <c r="P506" i="23"/>
  <c r="P430" i="23"/>
  <c r="O430" i="23"/>
  <c r="P523" i="23"/>
  <c r="O523" i="23"/>
  <c r="P532" i="23"/>
  <c r="O532" i="23"/>
  <c r="P510" i="23"/>
  <c r="O510" i="23"/>
  <c r="P462" i="23"/>
  <c r="O462" i="23"/>
  <c r="O551" i="23"/>
  <c r="P551" i="23"/>
  <c r="O597" i="23"/>
  <c r="P597" i="23"/>
  <c r="P509" i="23"/>
  <c r="O509" i="23"/>
  <c r="O614" i="23"/>
  <c r="P614" i="23"/>
  <c r="P414" i="23"/>
  <c r="O414" i="23"/>
  <c r="P608" i="23"/>
  <c r="O608" i="23"/>
  <c r="P585" i="23"/>
  <c r="O585" i="23"/>
  <c r="P549" i="23"/>
  <c r="O549" i="23"/>
  <c r="O580" i="23"/>
  <c r="P580" i="23"/>
  <c r="P587" i="23"/>
  <c r="O587" i="23"/>
  <c r="P696" i="23"/>
  <c r="O696" i="23"/>
  <c r="P595" i="23"/>
  <c r="O595" i="23"/>
  <c r="O690" i="23"/>
  <c r="P690" i="23"/>
  <c r="O651" i="23"/>
  <c r="P651" i="23"/>
  <c r="O715" i="23"/>
  <c r="P715" i="23"/>
  <c r="O684" i="23"/>
  <c r="P684" i="23"/>
  <c r="O645" i="23"/>
  <c r="P645" i="23"/>
  <c r="O709" i="23"/>
  <c r="P709" i="23"/>
  <c r="O721" i="23"/>
  <c r="P721" i="23"/>
  <c r="O785" i="23"/>
  <c r="P785" i="23"/>
  <c r="O849" i="23"/>
  <c r="P849" i="23"/>
  <c r="P671" i="23"/>
  <c r="O671" i="23"/>
  <c r="P778" i="23"/>
  <c r="O778" i="23"/>
  <c r="P842" i="23"/>
  <c r="O842" i="23"/>
  <c r="O626" i="23"/>
  <c r="P626" i="23"/>
  <c r="P835" i="23"/>
  <c r="O835" i="23"/>
  <c r="P687" i="23"/>
  <c r="O687" i="23"/>
  <c r="P780" i="23"/>
  <c r="O780" i="23"/>
  <c r="P844" i="23"/>
  <c r="O844" i="23"/>
  <c r="P725" i="23"/>
  <c r="O725" i="23"/>
  <c r="P789" i="23"/>
  <c r="O789" i="23"/>
  <c r="P853" i="23"/>
  <c r="O853" i="23"/>
  <c r="P783" i="23"/>
  <c r="O783" i="23"/>
  <c r="P847" i="23"/>
  <c r="O847" i="23"/>
  <c r="O720" i="23"/>
  <c r="P720" i="23"/>
  <c r="O784" i="23"/>
  <c r="P784" i="23"/>
  <c r="P848" i="23"/>
  <c r="O848" i="23"/>
  <c r="P806" i="23"/>
  <c r="O806" i="23"/>
  <c r="O905" i="23"/>
  <c r="P905" i="23"/>
  <c r="P907" i="23"/>
  <c r="O907" i="23"/>
  <c r="P782" i="23"/>
  <c r="O782" i="23"/>
  <c r="P854" i="23"/>
  <c r="O854" i="23"/>
  <c r="O340" i="23"/>
  <c r="P340" i="23"/>
  <c r="O413" i="23"/>
  <c r="P413" i="23"/>
  <c r="O336" i="23"/>
  <c r="P336" i="23"/>
  <c r="O502" i="23"/>
  <c r="P502" i="23"/>
  <c r="P543" i="23"/>
  <c r="O543" i="23"/>
  <c r="O577" i="23"/>
  <c r="P577" i="23"/>
  <c r="O688" i="23"/>
  <c r="P688" i="23"/>
  <c r="P682" i="23"/>
  <c r="O682" i="23"/>
  <c r="P701" i="23"/>
  <c r="O701" i="23"/>
  <c r="O836" i="23"/>
  <c r="P836" i="23"/>
  <c r="O331" i="23"/>
  <c r="P331" i="23"/>
  <c r="O395" i="23"/>
  <c r="P395" i="23"/>
  <c r="O317" i="23"/>
  <c r="P317" i="23"/>
  <c r="P381" i="23"/>
  <c r="O381" i="23"/>
  <c r="P350" i="23"/>
  <c r="O350" i="23"/>
  <c r="O319" i="23"/>
  <c r="P319" i="23"/>
  <c r="P383" i="23"/>
  <c r="O383" i="23"/>
  <c r="P353" i="23"/>
  <c r="O353" i="23"/>
  <c r="O322" i="23"/>
  <c r="P322" i="23"/>
  <c r="P408" i="23"/>
  <c r="O408" i="23"/>
  <c r="O472" i="23"/>
  <c r="P472" i="23"/>
  <c r="O441" i="23"/>
  <c r="P441" i="23"/>
  <c r="O410" i="23"/>
  <c r="P410" i="23"/>
  <c r="O474" i="23"/>
  <c r="P474" i="23"/>
  <c r="O443" i="23"/>
  <c r="P443" i="23"/>
  <c r="O412" i="23"/>
  <c r="P412" i="23"/>
  <c r="O512" i="23"/>
  <c r="P512" i="23"/>
  <c r="O446" i="23"/>
  <c r="P446" i="23"/>
  <c r="P537" i="23"/>
  <c r="O537" i="23"/>
  <c r="P514" i="23"/>
  <c r="O514" i="23"/>
  <c r="P461" i="23"/>
  <c r="O461" i="23"/>
  <c r="P531" i="23"/>
  <c r="O531" i="23"/>
  <c r="P487" i="23"/>
  <c r="O487" i="23"/>
  <c r="O518" i="23"/>
  <c r="P518" i="23"/>
  <c r="P495" i="23"/>
  <c r="O495" i="23"/>
  <c r="P445" i="23"/>
  <c r="O445" i="23"/>
  <c r="P605" i="23"/>
  <c r="O605" i="23"/>
  <c r="P558" i="23"/>
  <c r="O558" i="23"/>
  <c r="P622" i="23"/>
  <c r="O622" i="23"/>
  <c r="O591" i="23"/>
  <c r="P591" i="23"/>
  <c r="O616" i="23"/>
  <c r="P616" i="23"/>
  <c r="P593" i="23"/>
  <c r="O593" i="23"/>
  <c r="O563" i="23"/>
  <c r="P563" i="23"/>
  <c r="O588" i="23"/>
  <c r="P588" i="23"/>
  <c r="O619" i="23"/>
  <c r="P619" i="23"/>
  <c r="O704" i="23"/>
  <c r="P704" i="23"/>
  <c r="O665" i="23"/>
  <c r="P665" i="23"/>
  <c r="O698" i="23"/>
  <c r="P698" i="23"/>
  <c r="P659" i="23"/>
  <c r="O659" i="23"/>
  <c r="O603" i="23"/>
  <c r="P603" i="23"/>
  <c r="P692" i="23"/>
  <c r="O692" i="23"/>
  <c r="O653" i="23"/>
  <c r="P653" i="23"/>
  <c r="O717" i="23"/>
  <c r="P717" i="23"/>
  <c r="O678" i="23"/>
  <c r="P678" i="23"/>
  <c r="O793" i="23"/>
  <c r="P793" i="23"/>
  <c r="P857" i="23"/>
  <c r="O857" i="23"/>
  <c r="P722" i="23"/>
  <c r="O722" i="23"/>
  <c r="P786" i="23"/>
  <c r="O786" i="23"/>
  <c r="P850" i="23"/>
  <c r="O850" i="23"/>
  <c r="O679" i="23"/>
  <c r="P679" i="23"/>
  <c r="O779" i="23"/>
  <c r="P779" i="23"/>
  <c r="O724" i="23"/>
  <c r="P724" i="23"/>
  <c r="O788" i="23"/>
  <c r="P788" i="23"/>
  <c r="O852" i="23"/>
  <c r="P852" i="23"/>
  <c r="P733" i="23"/>
  <c r="O733" i="23"/>
  <c r="O797" i="23"/>
  <c r="P797" i="23"/>
  <c r="P861" i="23"/>
  <c r="O861" i="23"/>
  <c r="P727" i="23"/>
  <c r="O727" i="23"/>
  <c r="O855" i="23"/>
  <c r="P855" i="23"/>
  <c r="P728" i="23"/>
  <c r="O728" i="23"/>
  <c r="O792" i="23"/>
  <c r="P792" i="23"/>
  <c r="P856" i="23"/>
  <c r="O856" i="23"/>
  <c r="O870" i="23"/>
  <c r="P870" i="23"/>
  <c r="P900" i="23"/>
  <c r="O900" i="23"/>
  <c r="P315" i="23"/>
  <c r="O315" i="23"/>
  <c r="P404" i="23"/>
  <c r="O404" i="23"/>
  <c r="P398" i="23"/>
  <c r="O398" i="23"/>
  <c r="O401" i="23"/>
  <c r="P401" i="23"/>
  <c r="O458" i="23"/>
  <c r="P458" i="23"/>
  <c r="P496" i="23"/>
  <c r="O496" i="23"/>
  <c r="O498" i="23"/>
  <c r="P498" i="23"/>
  <c r="P454" i="23"/>
  <c r="O454" i="23"/>
  <c r="P431" i="23"/>
  <c r="O431" i="23"/>
  <c r="P447" i="23"/>
  <c r="O447" i="23"/>
  <c r="P600" i="23"/>
  <c r="O600" i="23"/>
  <c r="O713" i="23"/>
  <c r="P713" i="23"/>
  <c r="P618" i="23"/>
  <c r="O618" i="23"/>
  <c r="P772" i="23"/>
  <c r="O772" i="23"/>
  <c r="P841" i="23"/>
  <c r="P601" i="23"/>
  <c r="O802" i="23"/>
  <c r="O314" i="23"/>
  <c r="P326" i="23"/>
  <c r="P337" i="23"/>
  <c r="P387" i="23"/>
  <c r="P719" i="23"/>
  <c r="O417" i="23"/>
  <c r="O503" i="23"/>
  <c r="O768" i="23"/>
  <c r="P666" i="23"/>
  <c r="P365" i="23"/>
  <c r="P771" i="23"/>
  <c r="P477" i="23"/>
  <c r="P670" i="23"/>
  <c r="O480" i="23"/>
  <c r="P650" i="23"/>
  <c r="P828" i="23"/>
  <c r="O657" i="23"/>
  <c r="P389" i="23"/>
  <c r="O736" i="23"/>
  <c r="O471" i="23"/>
  <c r="P655" i="23"/>
  <c r="P583" i="23"/>
  <c r="P796" i="23"/>
  <c r="P749" i="23"/>
  <c r="P485" i="23"/>
  <c r="P865" i="23"/>
  <c r="P699" i="23"/>
  <c r="P392" i="23"/>
  <c r="P667" i="23"/>
  <c r="O425" i="23"/>
  <c r="P575" i="23"/>
  <c r="P594" i="23"/>
  <c r="P914" i="23"/>
  <c r="P534" i="23"/>
  <c r="P813" i="23"/>
  <c r="P912" i="23"/>
  <c r="P578" i="23"/>
  <c r="P829" i="23"/>
  <c r="O589" i="23"/>
  <c r="O572" i="23"/>
  <c r="P822" i="23"/>
  <c r="O356" i="23"/>
  <c r="O386" i="23"/>
  <c r="P476" i="23"/>
  <c r="P540" i="23"/>
  <c r="P525" i="23"/>
  <c r="P627" i="23"/>
  <c r="P729" i="23"/>
  <c r="P843" i="23"/>
  <c r="P791" i="23"/>
  <c r="P633" i="23"/>
  <c r="P915" i="23"/>
  <c r="O547" i="23"/>
  <c r="O675" i="23"/>
  <c r="P910" i="23"/>
  <c r="P343" i="23"/>
  <c r="P434" i="23"/>
  <c r="O538" i="23"/>
  <c r="O629" i="23"/>
  <c r="P612" i="23"/>
  <c r="P716" i="23"/>
  <c r="O810" i="23"/>
  <c r="P757" i="23"/>
  <c r="O880" i="23"/>
  <c r="P897" i="23"/>
  <c r="P318" i="23"/>
  <c r="O505" i="23"/>
  <c r="P559" i="23"/>
  <c r="P747" i="23"/>
  <c r="P820" i="23"/>
  <c r="O535" i="23"/>
  <c r="O513" i="23"/>
  <c r="O681" i="23"/>
  <c r="P868" i="23"/>
  <c r="O13" i="32"/>
  <c r="O14" i="32"/>
  <c r="N23" i="32"/>
  <c r="E18" i="11"/>
  <c r="H207" i="23"/>
  <c r="B207" i="23" s="1"/>
  <c r="H71" i="23"/>
  <c r="B71" i="23" s="1"/>
  <c r="H295" i="23"/>
  <c r="B295" i="23" s="1"/>
  <c r="H290" i="23"/>
  <c r="B290" i="23" s="1"/>
  <c r="H250" i="23"/>
  <c r="B250" i="23" s="1"/>
  <c r="H160" i="23"/>
  <c r="B160" i="23" s="1"/>
  <c r="H297" i="23"/>
  <c r="B297" i="23" s="1"/>
  <c r="H34" i="23"/>
  <c r="B34" i="23" s="1"/>
  <c r="H234" i="23"/>
  <c r="B234" i="23" s="1"/>
  <c r="H98" i="23"/>
  <c r="B98" i="23" s="1"/>
  <c r="H58" i="23"/>
  <c r="B58" i="23" s="1"/>
  <c r="H201" i="23"/>
  <c r="B201" i="23" s="1"/>
  <c r="H26" i="23"/>
  <c r="B26" i="23" s="1"/>
  <c r="H202" i="23"/>
  <c r="B202" i="23" s="1"/>
  <c r="H136" i="23"/>
  <c r="B136" i="23" s="1"/>
  <c r="H41" i="23"/>
  <c r="B41" i="23" s="1"/>
  <c r="H145" i="23"/>
  <c r="B145" i="23" s="1"/>
  <c r="H266" i="23"/>
  <c r="B266" i="23" s="1"/>
  <c r="H97" i="23"/>
  <c r="B97" i="23" s="1"/>
  <c r="H192" i="23"/>
  <c r="B192" i="23" s="1"/>
  <c r="H248" i="23"/>
  <c r="B248" i="23" s="1"/>
  <c r="H282" i="23"/>
  <c r="B282" i="23" s="1"/>
  <c r="H178" i="23"/>
  <c r="B178" i="23" s="1"/>
  <c r="H95" i="23"/>
  <c r="B95" i="23" s="1"/>
  <c r="H305" i="23"/>
  <c r="B305" i="23" s="1"/>
  <c r="H273" i="23"/>
  <c r="B273" i="23" s="1"/>
  <c r="H233" i="23"/>
  <c r="B233" i="23" s="1"/>
  <c r="H104" i="23"/>
  <c r="B104" i="23" s="1"/>
  <c r="H114" i="23"/>
  <c r="B114" i="23" s="1"/>
  <c r="H189" i="23"/>
  <c r="B189" i="23" s="1"/>
  <c r="H185" i="23"/>
  <c r="B185" i="23" s="1"/>
  <c r="H288" i="23"/>
  <c r="B288" i="23" s="1"/>
  <c r="H129" i="23"/>
  <c r="B129" i="23" s="1"/>
  <c r="H50" i="23"/>
  <c r="B50" i="23" s="1"/>
  <c r="H88" i="23"/>
  <c r="B88" i="23" s="1"/>
  <c r="H247" i="23"/>
  <c r="B247" i="23" s="1"/>
  <c r="H81" i="23"/>
  <c r="B81" i="23" s="1"/>
  <c r="H225" i="23"/>
  <c r="B225" i="23" s="1"/>
  <c r="H85" i="23"/>
  <c r="B85" i="23" s="1"/>
  <c r="H74" i="23"/>
  <c r="B74" i="23" s="1"/>
  <c r="H231" i="23"/>
  <c r="B231" i="23" s="1"/>
  <c r="H218" i="23"/>
  <c r="B218" i="23" s="1"/>
  <c r="H32" i="23"/>
  <c r="B32" i="23" s="1"/>
  <c r="H215" i="23"/>
  <c r="B215" i="23" s="1"/>
  <c r="H154" i="23"/>
  <c r="B154" i="23" s="1"/>
  <c r="H24" i="23"/>
  <c r="B24" i="23" s="1"/>
  <c r="H240" i="23"/>
  <c r="B240" i="23" s="1"/>
  <c r="H121" i="23"/>
  <c r="B121" i="23" s="1"/>
  <c r="H242" i="23"/>
  <c r="B242" i="23" s="1"/>
  <c r="H90" i="23"/>
  <c r="B90" i="23" s="1"/>
  <c r="H31" i="23"/>
  <c r="B31" i="23" s="1"/>
  <c r="H296" i="23"/>
  <c r="B296" i="23" s="1"/>
  <c r="H152" i="23"/>
  <c r="B152" i="23" s="1"/>
  <c r="H265" i="23"/>
  <c r="B265" i="23" s="1"/>
  <c r="H191" i="23"/>
  <c r="B191" i="23" s="1"/>
  <c r="H64" i="23"/>
  <c r="B64" i="23" s="1"/>
  <c r="H15" i="23"/>
  <c r="B15" i="23" s="1"/>
  <c r="H167" i="23"/>
  <c r="B167" i="23" s="1"/>
  <c r="H119" i="23"/>
  <c r="B119" i="23" s="1"/>
  <c r="H208" i="23"/>
  <c r="B208" i="23" s="1"/>
  <c r="H126" i="23"/>
  <c r="B126" i="23" s="1"/>
  <c r="H306" i="23"/>
  <c r="B306" i="23" s="1"/>
  <c r="H40" i="23"/>
  <c r="B40" i="23" s="1"/>
  <c r="H153" i="23"/>
  <c r="B153" i="23" s="1"/>
  <c r="H162" i="23"/>
  <c r="B162" i="23" s="1"/>
  <c r="H122" i="23"/>
  <c r="B122" i="23" s="1"/>
  <c r="H144" i="23"/>
  <c r="B144" i="23" s="1"/>
  <c r="H304" i="23"/>
  <c r="B304" i="23" s="1"/>
  <c r="H274" i="23"/>
  <c r="B274" i="23" s="1"/>
  <c r="H57" i="23"/>
  <c r="B57" i="23" s="1"/>
  <c r="H143" i="23"/>
  <c r="B143" i="23" s="1"/>
  <c r="H130" i="23"/>
  <c r="B130" i="23" s="1"/>
  <c r="H298" i="23"/>
  <c r="B298" i="23" s="1"/>
  <c r="H18" i="23"/>
  <c r="B18" i="23" s="1"/>
  <c r="H224" i="23"/>
  <c r="B224" i="23" s="1"/>
  <c r="H254" i="23"/>
  <c r="B254" i="23" s="1"/>
  <c r="H33" i="23"/>
  <c r="B33" i="23" s="1"/>
  <c r="H249" i="23"/>
  <c r="B249" i="23" s="1"/>
  <c r="H209" i="23"/>
  <c r="B209" i="23" s="1"/>
  <c r="H169" i="23"/>
  <c r="B169" i="23" s="1"/>
  <c r="H272" i="23"/>
  <c r="B272" i="23" s="1"/>
  <c r="H226" i="23"/>
  <c r="B226" i="23" s="1"/>
  <c r="H105" i="23"/>
  <c r="B105" i="23" s="1"/>
  <c r="H65" i="23"/>
  <c r="B65" i="23" s="1"/>
  <c r="H263" i="23"/>
  <c r="B263" i="23" s="1"/>
  <c r="H175" i="23"/>
  <c r="B175" i="23" s="1"/>
  <c r="H279" i="23"/>
  <c r="B279" i="23" s="1"/>
  <c r="H47" i="23"/>
  <c r="B47" i="23" s="1"/>
  <c r="H17" i="23"/>
  <c r="B17" i="23" s="1"/>
  <c r="H138" i="23"/>
  <c r="B138" i="23" s="1"/>
  <c r="H86" i="23"/>
  <c r="B86" i="23" s="1"/>
  <c r="H25" i="23"/>
  <c r="B25" i="23" s="1"/>
  <c r="H56" i="23"/>
  <c r="B56" i="23" s="1"/>
  <c r="H186" i="23"/>
  <c r="B186" i="23" s="1"/>
  <c r="H135" i="23"/>
  <c r="B135" i="23" s="1"/>
  <c r="H72" i="23"/>
  <c r="B72" i="23" s="1"/>
  <c r="H79" i="23"/>
  <c r="B79" i="23" s="1"/>
  <c r="H289" i="23"/>
  <c r="B289" i="23" s="1"/>
  <c r="H271" i="23"/>
  <c r="B271" i="23" s="1"/>
  <c r="H269" i="23"/>
  <c r="B269" i="23" s="1"/>
  <c r="H161" i="23"/>
  <c r="B161" i="23" s="1"/>
  <c r="H303" i="23"/>
  <c r="B303" i="23" s="1"/>
  <c r="H223" i="23"/>
  <c r="B223" i="23" s="1"/>
  <c r="H73" i="23"/>
  <c r="B73" i="23" s="1"/>
  <c r="H46" i="23"/>
  <c r="B46" i="23" s="1"/>
  <c r="H258" i="23"/>
  <c r="B258" i="23" s="1"/>
  <c r="H200" i="23"/>
  <c r="B200" i="23" s="1"/>
  <c r="H39" i="23"/>
  <c r="B39" i="23" s="1"/>
  <c r="H42" i="23"/>
  <c r="B42" i="23" s="1"/>
  <c r="H214" i="23"/>
  <c r="B214" i="23" s="1"/>
  <c r="H252" i="23"/>
  <c r="B252" i="23" s="1"/>
  <c r="H44" i="23"/>
  <c r="B44" i="23" s="1"/>
  <c r="H45" i="23"/>
  <c r="B45" i="23" s="1"/>
  <c r="H127" i="23"/>
  <c r="B127" i="23" s="1"/>
  <c r="H120" i="23"/>
  <c r="B120" i="23" s="1"/>
  <c r="H206" i="23"/>
  <c r="B206" i="23" s="1"/>
  <c r="H118" i="23"/>
  <c r="B118" i="23" s="1"/>
  <c r="H103" i="23"/>
  <c r="B103" i="23" s="1"/>
  <c r="H63" i="23"/>
  <c r="B63" i="23" s="1"/>
  <c r="H23" i="23"/>
  <c r="B23" i="23" s="1"/>
  <c r="H134" i="23"/>
  <c r="B134" i="23" s="1"/>
  <c r="H54" i="23"/>
  <c r="B54" i="23" s="1"/>
  <c r="H151" i="23"/>
  <c r="B151" i="23" s="1"/>
  <c r="H111" i="23"/>
  <c r="B111" i="23" s="1"/>
  <c r="H238" i="23"/>
  <c r="B238" i="23" s="1"/>
  <c r="H112" i="23"/>
  <c r="B112" i="23" s="1"/>
  <c r="H100" i="23"/>
  <c r="B100" i="23" s="1"/>
  <c r="H62" i="23"/>
  <c r="B62" i="23" s="1"/>
  <c r="H150" i="23"/>
  <c r="B150" i="23" s="1"/>
  <c r="H198" i="23"/>
  <c r="B198" i="23" s="1"/>
  <c r="H53" i="23"/>
  <c r="B53" i="23" s="1"/>
  <c r="H255" i="23"/>
  <c r="B255" i="23" s="1"/>
  <c r="H149" i="23"/>
  <c r="B149" i="23" s="1"/>
  <c r="H146" i="23"/>
  <c r="B146" i="23" s="1"/>
  <c r="H106" i="23"/>
  <c r="B106" i="23" s="1"/>
  <c r="H278" i="23"/>
  <c r="B278" i="23" s="1"/>
  <c r="H194" i="23"/>
  <c r="B194" i="23" s="1"/>
  <c r="H193" i="23"/>
  <c r="B193" i="23" s="1"/>
  <c r="H287" i="23"/>
  <c r="B287" i="23" s="1"/>
  <c r="H137" i="23"/>
  <c r="B137" i="23" s="1"/>
  <c r="H82" i="23"/>
  <c r="B82" i="23" s="1"/>
  <c r="H78" i="23"/>
  <c r="B78" i="23" s="1"/>
  <c r="H281" i="23"/>
  <c r="B281" i="23" s="1"/>
  <c r="H89" i="23"/>
  <c r="B89" i="23" s="1"/>
  <c r="H49" i="23"/>
  <c r="B49" i="23" s="1"/>
  <c r="H87" i="23"/>
  <c r="B87" i="23" s="1"/>
  <c r="H158" i="23"/>
  <c r="B158" i="23" s="1"/>
  <c r="H253" i="23"/>
  <c r="B253" i="23" s="1"/>
  <c r="H55" i="23"/>
  <c r="B55" i="23" s="1"/>
  <c r="H174" i="23"/>
  <c r="B174" i="23" s="1"/>
  <c r="H177" i="23"/>
  <c r="B177" i="23" s="1"/>
  <c r="H94" i="23"/>
  <c r="B94" i="23" s="1"/>
  <c r="H38" i="23"/>
  <c r="B38" i="23" s="1"/>
  <c r="H183" i="23"/>
  <c r="B183" i="23" s="1"/>
  <c r="H256" i="23"/>
  <c r="B256" i="23" s="1"/>
  <c r="H302" i="23"/>
  <c r="B302" i="23" s="1"/>
  <c r="H92" i="23"/>
  <c r="B92" i="23" s="1"/>
  <c r="H286" i="23"/>
  <c r="B286" i="23" s="1"/>
  <c r="H246" i="23"/>
  <c r="B246" i="23" s="1"/>
  <c r="H29" i="23"/>
  <c r="B29" i="23" s="1"/>
  <c r="H176" i="23"/>
  <c r="B176" i="23" s="1"/>
  <c r="H70" i="23"/>
  <c r="B70" i="23" s="1"/>
  <c r="H30" i="23"/>
  <c r="B30" i="23" s="1"/>
  <c r="H75" i="23"/>
  <c r="B75" i="23" s="1"/>
  <c r="H115" i="23"/>
  <c r="B115" i="23" s="1"/>
  <c r="H168" i="23"/>
  <c r="B168" i="23" s="1"/>
  <c r="H147" i="23"/>
  <c r="B147" i="23" s="1"/>
  <c r="H257" i="23"/>
  <c r="B257" i="23" s="1"/>
  <c r="H217" i="23"/>
  <c r="B217" i="23" s="1"/>
  <c r="H301" i="23"/>
  <c r="B301" i="23" s="1"/>
  <c r="H210" i="23"/>
  <c r="B210" i="23" s="1"/>
  <c r="H170" i="23"/>
  <c r="B170" i="23" s="1"/>
  <c r="H61" i="23"/>
  <c r="B61" i="23" s="1"/>
  <c r="H80" i="23"/>
  <c r="B80" i="23" s="1"/>
  <c r="H184" i="23"/>
  <c r="B184" i="23" s="1"/>
  <c r="H113" i="23"/>
  <c r="B113" i="23" s="1"/>
  <c r="H294" i="23"/>
  <c r="B294" i="23" s="1"/>
  <c r="H91" i="23"/>
  <c r="B91" i="23" s="1"/>
  <c r="H66" i="23"/>
  <c r="B66" i="23" s="1"/>
  <c r="H190" i="23"/>
  <c r="B190" i="23" s="1"/>
  <c r="H110" i="23"/>
  <c r="B110" i="23" s="1"/>
  <c r="H48" i="23"/>
  <c r="B48" i="23" s="1"/>
  <c r="H83" i="23"/>
  <c r="B83" i="23" s="1"/>
  <c r="H128" i="23"/>
  <c r="B128" i="23" s="1"/>
  <c r="H241" i="23"/>
  <c r="B241" i="23" s="1"/>
  <c r="H22" i="23"/>
  <c r="B22" i="23" s="1"/>
  <c r="H239" i="23"/>
  <c r="B239" i="23" s="1"/>
  <c r="H199" i="23"/>
  <c r="B199" i="23" s="1"/>
  <c r="H159" i="23"/>
  <c r="B159" i="23" s="1"/>
  <c r="H221" i="23"/>
  <c r="B221" i="23" s="1"/>
  <c r="H195" i="23"/>
  <c r="B195" i="23" s="1"/>
  <c r="H107" i="23"/>
  <c r="B107" i="23" s="1"/>
  <c r="H299" i="23"/>
  <c r="B299" i="23" s="1"/>
  <c r="H244" i="23"/>
  <c r="B244" i="23" s="1"/>
  <c r="H96" i="23"/>
  <c r="B96" i="23" s="1"/>
  <c r="H307" i="23"/>
  <c r="B307" i="23" s="1"/>
  <c r="H69" i="23"/>
  <c r="B69" i="23" s="1"/>
  <c r="H125" i="23"/>
  <c r="B125" i="23" s="1"/>
  <c r="H216" i="23"/>
  <c r="B216" i="23" s="1"/>
  <c r="H36" i="23"/>
  <c r="B36" i="23" s="1"/>
  <c r="H179" i="23"/>
  <c r="B179" i="23" s="1"/>
  <c r="H165" i="23"/>
  <c r="B165" i="23" s="1"/>
  <c r="H20" i="23"/>
  <c r="B20" i="23" s="1"/>
  <c r="H270" i="23"/>
  <c r="B270" i="23" s="1"/>
  <c r="H230" i="23"/>
  <c r="B230" i="23" s="1"/>
  <c r="H211" i="23"/>
  <c r="B211" i="23" s="1"/>
  <c r="H264" i="23"/>
  <c r="B264" i="23" s="1"/>
  <c r="H133" i="23"/>
  <c r="B133" i="23" s="1"/>
  <c r="H275" i="23"/>
  <c r="B275" i="23" s="1"/>
  <c r="H212" i="23"/>
  <c r="B212" i="23" s="1"/>
  <c r="H123" i="23"/>
  <c r="B123" i="23" s="1"/>
  <c r="H166" i="23"/>
  <c r="B166" i="23" s="1"/>
  <c r="H21" i="23"/>
  <c r="B21" i="23" s="1"/>
  <c r="H237" i="23"/>
  <c r="B237" i="23" s="1"/>
  <c r="H14" i="23"/>
  <c r="B14" i="23" s="1"/>
  <c r="H117" i="23"/>
  <c r="B117" i="23" s="1"/>
  <c r="H267" i="23"/>
  <c r="B267" i="23" s="1"/>
  <c r="H68" i="23"/>
  <c r="B68" i="23" s="1"/>
  <c r="H268" i="23"/>
  <c r="B268" i="23" s="1"/>
  <c r="H99" i="23"/>
  <c r="B99" i="23" s="1"/>
  <c r="H67" i="23"/>
  <c r="B67" i="23" s="1"/>
  <c r="H276" i="23"/>
  <c r="B276" i="23" s="1"/>
  <c r="H148" i="23"/>
  <c r="B148" i="23" s="1"/>
  <c r="H235" i="23"/>
  <c r="B235" i="23" s="1"/>
  <c r="H227" i="23"/>
  <c r="B227" i="23" s="1"/>
  <c r="H203" i="23"/>
  <c r="B203" i="23" s="1"/>
  <c r="H155" i="23"/>
  <c r="B155" i="23" s="1"/>
  <c r="H262" i="23"/>
  <c r="B262" i="23" s="1"/>
  <c r="H222" i="23"/>
  <c r="B222" i="23" s="1"/>
  <c r="H182" i="23"/>
  <c r="B182" i="23" s="1"/>
  <c r="H142" i="23"/>
  <c r="B142" i="23" s="1"/>
  <c r="H102" i="23"/>
  <c r="B102" i="23" s="1"/>
  <c r="H285" i="23"/>
  <c r="B285" i="23" s="1"/>
  <c r="H181" i="23"/>
  <c r="B181" i="23" s="1"/>
  <c r="H220" i="23"/>
  <c r="B220" i="23" s="1"/>
  <c r="H204" i="23"/>
  <c r="B204" i="23" s="1"/>
  <c r="H139" i="23"/>
  <c r="B139" i="23" s="1"/>
  <c r="H156" i="23"/>
  <c r="B156" i="23" s="1"/>
  <c r="H245" i="23"/>
  <c r="B245" i="23" s="1"/>
  <c r="H300" i="23"/>
  <c r="B300" i="23" s="1"/>
  <c r="H284" i="23"/>
  <c r="B284" i="23" s="1"/>
  <c r="H16" i="23"/>
  <c r="B16" i="23" s="1"/>
  <c r="H283" i="23"/>
  <c r="B283" i="23" s="1"/>
  <c r="H188" i="23"/>
  <c r="B188" i="23" s="1"/>
  <c r="H213" i="23"/>
  <c r="B213" i="23" s="1"/>
  <c r="H197" i="23"/>
  <c r="B197" i="23" s="1"/>
  <c r="H277" i="23"/>
  <c r="B277" i="23" s="1"/>
  <c r="H141" i="23"/>
  <c r="B141" i="23" s="1"/>
  <c r="H131" i="23"/>
  <c r="B131" i="23" s="1"/>
  <c r="H251" i="23"/>
  <c r="B251" i="23" s="1"/>
  <c r="H232" i="23"/>
  <c r="B232" i="23" s="1"/>
  <c r="H109" i="23"/>
  <c r="B109" i="23" s="1"/>
  <c r="H93" i="23"/>
  <c r="B93" i="23" s="1"/>
  <c r="H180" i="23"/>
  <c r="B180" i="23" s="1"/>
  <c r="H157" i="23"/>
  <c r="B157" i="23" s="1"/>
  <c r="H196" i="23"/>
  <c r="B196" i="23" s="1"/>
  <c r="H164" i="23"/>
  <c r="B164" i="23" s="1"/>
  <c r="H173" i="23"/>
  <c r="B173" i="23" s="1"/>
  <c r="H172" i="23"/>
  <c r="B172" i="23" s="1"/>
  <c r="H132" i="23"/>
  <c r="B132" i="23" s="1"/>
  <c r="H52" i="23"/>
  <c r="B52" i="23" s="1"/>
  <c r="H37" i="23"/>
  <c r="B37" i="23" s="1"/>
  <c r="H28" i="23"/>
  <c r="B28" i="23" s="1"/>
  <c r="H76" i="23"/>
  <c r="B76" i="23" s="1"/>
  <c r="H60" i="23"/>
  <c r="B60" i="23" s="1"/>
  <c r="H259" i="23"/>
  <c r="B259" i="23" s="1"/>
  <c r="H243" i="23"/>
  <c r="B243" i="23" s="1"/>
  <c r="H219" i="23"/>
  <c r="B219" i="23" s="1"/>
  <c r="H35" i="23"/>
  <c r="B35" i="23" s="1"/>
  <c r="H163" i="23"/>
  <c r="B163" i="23" s="1"/>
  <c r="H171" i="23"/>
  <c r="B171" i="23" s="1"/>
  <c r="H280" i="23"/>
  <c r="B280" i="23" s="1"/>
  <c r="H59" i="23"/>
  <c r="B59" i="23" s="1"/>
  <c r="H43" i="23"/>
  <c r="B43" i="23" s="1"/>
  <c r="H187" i="23"/>
  <c r="B187" i="23" s="1"/>
  <c r="H27" i="23"/>
  <c r="B27" i="23" s="1"/>
  <c r="H19" i="23"/>
  <c r="B19" i="23" s="1"/>
  <c r="H205" i="23"/>
  <c r="B205" i="23" s="1"/>
  <c r="H293" i="23"/>
  <c r="B293" i="23" s="1"/>
  <c r="H292" i="23"/>
  <c r="B292" i="23" s="1"/>
  <c r="H51" i="23"/>
  <c r="B51" i="23" s="1"/>
  <c r="H260" i="23"/>
  <c r="B260" i="23" s="1"/>
  <c r="H228" i="23"/>
  <c r="B228" i="23" s="1"/>
  <c r="H101" i="23"/>
  <c r="B101" i="23" s="1"/>
  <c r="H140" i="23"/>
  <c r="B140" i="23" s="1"/>
  <c r="H124" i="23"/>
  <c r="B124" i="23" s="1"/>
  <c r="H261" i="23"/>
  <c r="B261" i="23" s="1"/>
  <c r="H77" i="23"/>
  <c r="B77" i="23" s="1"/>
  <c r="H116" i="23"/>
  <c r="B116" i="23" s="1"/>
  <c r="H84" i="23"/>
  <c r="B84" i="23" s="1"/>
  <c r="H229" i="23"/>
  <c r="B229" i="23" s="1"/>
  <c r="H236" i="23"/>
  <c r="B236" i="23" s="1"/>
  <c r="H108" i="23"/>
  <c r="B108" i="23" s="1"/>
  <c r="H291" i="23"/>
  <c r="B291" i="23" s="1"/>
  <c r="O10" i="32"/>
  <c r="L7" i="33"/>
  <c r="M7" i="31"/>
  <c r="M21" i="32"/>
  <c r="B17" i="33"/>
  <c r="L17" i="33" s="1"/>
  <c r="F15" i="33"/>
  <c r="M19" i="32"/>
  <c r="R7" i="31"/>
  <c r="L15" i="33"/>
  <c r="F8" i="32"/>
  <c r="M22" i="32"/>
  <c r="B18" i="33"/>
  <c r="L18" i="33" s="1"/>
  <c r="L14" i="33"/>
  <c r="O7" i="31"/>
  <c r="L19" i="33"/>
  <c r="L11" i="33"/>
  <c r="Q7" i="31"/>
  <c r="M17" i="32"/>
  <c r="L16" i="33"/>
  <c r="G8" i="32"/>
  <c r="F10" i="33"/>
  <c r="L10" i="33" s="1"/>
  <c r="M16" i="32"/>
  <c r="N24" i="32"/>
  <c r="I44" i="11"/>
  <c r="N20" i="32"/>
  <c r="O15" i="32"/>
  <c r="C44" i="11"/>
  <c r="N12" i="32"/>
  <c r="G44" i="11"/>
  <c r="H44" i="11"/>
  <c r="J44" i="11"/>
  <c r="E44" i="11"/>
  <c r="F44" i="11"/>
  <c r="E41" i="11"/>
  <c r="C41" i="11"/>
  <c r="D41" i="11"/>
  <c r="D44" i="11"/>
  <c r="J2" i="32"/>
  <c r="F17" i="11"/>
  <c r="T2" i="30"/>
  <c r="P7" i="28"/>
  <c r="X7" i="28"/>
  <c r="G18" i="11"/>
  <c r="BR7" i="28"/>
  <c r="H35" i="11" s="1"/>
  <c r="CA7" i="28"/>
  <c r="AE2" i="28"/>
  <c r="I18" i="11" s="1"/>
  <c r="Q7" i="28"/>
  <c r="BT7" i="28"/>
  <c r="J35" i="11" s="1"/>
  <c r="K7" i="28"/>
  <c r="S7" i="28"/>
  <c r="BN7" i="28"/>
  <c r="D35" i="11" s="1"/>
  <c r="N7" i="28"/>
  <c r="V7" i="28"/>
  <c r="BS7" i="28"/>
  <c r="I35" i="11" s="1"/>
  <c r="L3" i="28"/>
  <c r="R7" i="28"/>
  <c r="L7" i="28"/>
  <c r="T7" i="28"/>
  <c r="M7" i="28"/>
  <c r="U7" i="28"/>
  <c r="BP7" i="28"/>
  <c r="F35" i="11" s="1"/>
  <c r="O7" i="28"/>
  <c r="W7" i="28"/>
  <c r="CD7" i="28"/>
  <c r="BZ7" i="28"/>
  <c r="BW7" i="28"/>
  <c r="BM7" i="28"/>
  <c r="C35" i="11" s="1"/>
  <c r="BV7" i="28"/>
  <c r="BO7" i="28"/>
  <c r="E35" i="11" s="1"/>
  <c r="BY7" i="28"/>
  <c r="BQ7" i="28"/>
  <c r="G35" i="11" s="1"/>
  <c r="CC7" i="28"/>
  <c r="N2" i="20"/>
  <c r="AC7" i="28" l="1"/>
  <c r="L3" i="33"/>
  <c r="M8" i="32"/>
  <c r="U7" i="31"/>
  <c r="E17" i="11" s="1"/>
  <c r="O140" i="23"/>
  <c r="P140" i="23"/>
  <c r="O284" i="23"/>
  <c r="P284" i="23"/>
  <c r="O165" i="23"/>
  <c r="P165" i="23"/>
  <c r="O199" i="23"/>
  <c r="P199" i="23"/>
  <c r="O38" i="23"/>
  <c r="P38" i="23"/>
  <c r="O226" i="23"/>
  <c r="P226" i="23"/>
  <c r="O58" i="23"/>
  <c r="P58" i="23"/>
  <c r="O37" i="23"/>
  <c r="P37" i="23"/>
  <c r="O197" i="23"/>
  <c r="P197" i="23"/>
  <c r="O182" i="23"/>
  <c r="P182" i="23"/>
  <c r="O294" i="23"/>
  <c r="P294" i="23"/>
  <c r="O56" i="23"/>
  <c r="P56" i="23"/>
  <c r="O292" i="23"/>
  <c r="P292" i="23"/>
  <c r="O43" i="23"/>
  <c r="P43" i="23"/>
  <c r="O172" i="23"/>
  <c r="P172" i="23"/>
  <c r="O109" i="23"/>
  <c r="P109" i="23"/>
  <c r="O141" i="23"/>
  <c r="P141" i="23"/>
  <c r="O213" i="23"/>
  <c r="P213" i="23"/>
  <c r="O245" i="23"/>
  <c r="P245" i="23"/>
  <c r="O220" i="23"/>
  <c r="P220" i="23"/>
  <c r="O222" i="23"/>
  <c r="P222" i="23"/>
  <c r="O148" i="23"/>
  <c r="P148" i="23"/>
  <c r="O67" i="23"/>
  <c r="P67" i="23"/>
  <c r="O117" i="23"/>
  <c r="P117" i="23"/>
  <c r="O123" i="23"/>
  <c r="P123" i="23"/>
  <c r="O270" i="23"/>
  <c r="P270" i="23"/>
  <c r="O69" i="23"/>
  <c r="P69" i="23"/>
  <c r="O195" i="23"/>
  <c r="P195" i="23"/>
  <c r="O190" i="23"/>
  <c r="P190" i="23"/>
  <c r="O168" i="23"/>
  <c r="P168" i="23"/>
  <c r="O302" i="23"/>
  <c r="P302" i="23"/>
  <c r="O55" i="23"/>
  <c r="P55" i="23"/>
  <c r="O82" i="23"/>
  <c r="P82" i="23"/>
  <c r="O278" i="23"/>
  <c r="P278" i="23"/>
  <c r="O198" i="23"/>
  <c r="P198" i="23"/>
  <c r="O238" i="23"/>
  <c r="P238" i="23"/>
  <c r="O134" i="23"/>
  <c r="P134" i="23"/>
  <c r="O120" i="23"/>
  <c r="P120" i="23"/>
  <c r="O258" i="23"/>
  <c r="P258" i="23"/>
  <c r="O271" i="23"/>
  <c r="P271" i="23"/>
  <c r="O135" i="23"/>
  <c r="P135" i="23"/>
  <c r="O25" i="23"/>
  <c r="P25" i="23"/>
  <c r="O105" i="23"/>
  <c r="P105" i="23"/>
  <c r="O169" i="23"/>
  <c r="P169" i="23"/>
  <c r="O143" i="23"/>
  <c r="P143" i="23"/>
  <c r="O306" i="23"/>
  <c r="P306" i="23"/>
  <c r="O119" i="23"/>
  <c r="P119" i="23"/>
  <c r="O64" i="23"/>
  <c r="P64" i="23"/>
  <c r="O265" i="23"/>
  <c r="P265" i="23"/>
  <c r="O50" i="23"/>
  <c r="P50" i="23"/>
  <c r="O178" i="23"/>
  <c r="P178" i="23"/>
  <c r="O97" i="23"/>
  <c r="P97" i="23"/>
  <c r="O136" i="23"/>
  <c r="P136" i="23"/>
  <c r="O98" i="23"/>
  <c r="P98" i="23"/>
  <c r="O77" i="23"/>
  <c r="P77" i="23"/>
  <c r="O51" i="23"/>
  <c r="P51" i="23"/>
  <c r="O171" i="23"/>
  <c r="P171" i="23"/>
  <c r="O180" i="23"/>
  <c r="P180" i="23"/>
  <c r="O142" i="23"/>
  <c r="P142" i="23"/>
  <c r="O61" i="23"/>
  <c r="P61" i="23"/>
  <c r="O30" i="23"/>
  <c r="P30" i="23"/>
  <c r="O161" i="23"/>
  <c r="P161" i="23"/>
  <c r="O31" i="23"/>
  <c r="P31" i="23"/>
  <c r="O27" i="23"/>
  <c r="P27" i="23"/>
  <c r="O219" i="23"/>
  <c r="P219" i="23"/>
  <c r="O230" i="23"/>
  <c r="P230" i="23"/>
  <c r="O83" i="23"/>
  <c r="P83" i="23"/>
  <c r="O70" i="23"/>
  <c r="P70" i="23"/>
  <c r="O87" i="23"/>
  <c r="P87" i="23"/>
  <c r="O54" i="23"/>
  <c r="P54" i="23"/>
  <c r="O269" i="23"/>
  <c r="P269" i="23"/>
  <c r="O279" i="23"/>
  <c r="P279" i="23"/>
  <c r="O130" i="23"/>
  <c r="P130" i="23"/>
  <c r="O228" i="23"/>
  <c r="P228" i="23"/>
  <c r="O84" i="23"/>
  <c r="P84" i="23"/>
  <c r="O260" i="23"/>
  <c r="P260" i="23"/>
  <c r="O293" i="23"/>
  <c r="P293" i="23"/>
  <c r="O163" i="23"/>
  <c r="P163" i="23"/>
  <c r="O243" i="23"/>
  <c r="P243" i="23"/>
  <c r="O173" i="23"/>
  <c r="P173" i="23"/>
  <c r="O232" i="23"/>
  <c r="P232" i="23"/>
  <c r="O188" i="23"/>
  <c r="P188" i="23"/>
  <c r="O156" i="23"/>
  <c r="P156" i="23"/>
  <c r="O181" i="23"/>
  <c r="P181" i="23"/>
  <c r="O262" i="23"/>
  <c r="P262" i="23"/>
  <c r="O276" i="23"/>
  <c r="P276" i="23"/>
  <c r="O99" i="23"/>
  <c r="P99" i="23"/>
  <c r="O14" i="23"/>
  <c r="P14" i="23"/>
  <c r="O212" i="23"/>
  <c r="P212" i="23"/>
  <c r="O36" i="23"/>
  <c r="P36" i="23"/>
  <c r="O22" i="23"/>
  <c r="P22" i="23"/>
  <c r="O66" i="23"/>
  <c r="P66" i="23"/>
  <c r="O170" i="23"/>
  <c r="P170" i="23"/>
  <c r="O256" i="23"/>
  <c r="P256" i="23"/>
  <c r="O253" i="23"/>
  <c r="P253" i="23"/>
  <c r="O49" i="23"/>
  <c r="P49" i="23"/>
  <c r="O137" i="23"/>
  <c r="P137" i="23"/>
  <c r="O106" i="23"/>
  <c r="P106" i="23"/>
  <c r="O150" i="23"/>
  <c r="P150" i="23"/>
  <c r="O44" i="23"/>
  <c r="P44" i="23"/>
  <c r="O209" i="23"/>
  <c r="P209" i="23"/>
  <c r="O167" i="23"/>
  <c r="P167" i="23"/>
  <c r="O152" i="23"/>
  <c r="P152" i="23"/>
  <c r="O242" i="23"/>
  <c r="P242" i="23"/>
  <c r="O215" i="23"/>
  <c r="P215" i="23"/>
  <c r="O32" i="23"/>
  <c r="P32" i="23"/>
  <c r="O104" i="23"/>
  <c r="P104" i="23"/>
  <c r="O282" i="23"/>
  <c r="P282" i="23"/>
  <c r="O297" i="23"/>
  <c r="P297" i="23"/>
  <c r="O187" i="23"/>
  <c r="P187" i="23"/>
  <c r="O267" i="23"/>
  <c r="P267" i="23"/>
  <c r="O110" i="23"/>
  <c r="P110" i="23"/>
  <c r="O147" i="23"/>
  <c r="P147" i="23"/>
  <c r="O112" i="23"/>
  <c r="P112" i="23"/>
  <c r="O231" i="23"/>
  <c r="P231" i="23"/>
  <c r="O88" i="23"/>
  <c r="P88" i="23"/>
  <c r="O234" i="23"/>
  <c r="P234" i="23"/>
  <c r="O101" i="23"/>
  <c r="P101" i="23"/>
  <c r="O93" i="23"/>
  <c r="P93" i="23"/>
  <c r="O204" i="23"/>
  <c r="P204" i="23"/>
  <c r="O116" i="23"/>
  <c r="P116" i="23"/>
  <c r="O59" i="23"/>
  <c r="P59" i="23"/>
  <c r="O259" i="23"/>
  <c r="P259" i="23"/>
  <c r="O164" i="23"/>
  <c r="P164" i="23"/>
  <c r="O277" i="23"/>
  <c r="P277" i="23"/>
  <c r="O285" i="23"/>
  <c r="P285" i="23"/>
  <c r="O155" i="23"/>
  <c r="P155" i="23"/>
  <c r="O237" i="23"/>
  <c r="P237" i="23"/>
  <c r="O275" i="23"/>
  <c r="P275" i="23"/>
  <c r="O307" i="23"/>
  <c r="P307" i="23"/>
  <c r="O221" i="23"/>
  <c r="P221" i="23"/>
  <c r="O241" i="23"/>
  <c r="P241" i="23"/>
  <c r="O48" i="23"/>
  <c r="P48" i="23"/>
  <c r="O91" i="23"/>
  <c r="P91" i="23"/>
  <c r="O210" i="23"/>
  <c r="P210" i="23"/>
  <c r="O115" i="23"/>
  <c r="P115" i="23"/>
  <c r="O176" i="23"/>
  <c r="P176" i="23"/>
  <c r="O183" i="23"/>
  <c r="P183" i="23"/>
  <c r="O158" i="23"/>
  <c r="P158" i="23"/>
  <c r="O89" i="23"/>
  <c r="P89" i="23"/>
  <c r="O287" i="23"/>
  <c r="P287" i="23"/>
  <c r="O146" i="23"/>
  <c r="P146" i="23"/>
  <c r="O62" i="23"/>
  <c r="P62" i="23"/>
  <c r="O111" i="23"/>
  <c r="P111" i="23"/>
  <c r="O63" i="23"/>
  <c r="P63" i="23"/>
  <c r="O252" i="23"/>
  <c r="P252" i="23"/>
  <c r="O46" i="23"/>
  <c r="P46" i="23"/>
  <c r="O47" i="23"/>
  <c r="P47" i="23"/>
  <c r="O175" i="23"/>
  <c r="P175" i="23"/>
  <c r="O57" i="23"/>
  <c r="P57" i="23"/>
  <c r="O122" i="23"/>
  <c r="P122" i="23"/>
  <c r="O191" i="23"/>
  <c r="P191" i="23"/>
  <c r="O85" i="23"/>
  <c r="P85" i="23"/>
  <c r="O189" i="23"/>
  <c r="P189" i="23"/>
  <c r="O233" i="23"/>
  <c r="P233" i="23"/>
  <c r="O266" i="23"/>
  <c r="P266" i="23"/>
  <c r="O202" i="23"/>
  <c r="P202" i="23"/>
  <c r="O160" i="23"/>
  <c r="P160" i="23"/>
  <c r="O196" i="23"/>
  <c r="P196" i="23"/>
  <c r="O268" i="23"/>
  <c r="P268" i="23"/>
  <c r="O216" i="23"/>
  <c r="P216" i="23"/>
  <c r="O128" i="23"/>
  <c r="P128" i="23"/>
  <c r="O100" i="23"/>
  <c r="P100" i="23"/>
  <c r="O291" i="23"/>
  <c r="P291" i="23"/>
  <c r="O283" i="23"/>
  <c r="P283" i="23"/>
  <c r="O133" i="23"/>
  <c r="P133" i="23"/>
  <c r="O96" i="23"/>
  <c r="P96" i="23"/>
  <c r="O113" i="23"/>
  <c r="P113" i="23"/>
  <c r="O75" i="23"/>
  <c r="P75" i="23"/>
  <c r="O29" i="23"/>
  <c r="P29" i="23"/>
  <c r="O94" i="23"/>
  <c r="P94" i="23"/>
  <c r="O149" i="23"/>
  <c r="P149" i="23"/>
  <c r="O103" i="23"/>
  <c r="P103" i="23"/>
  <c r="O127" i="23"/>
  <c r="P127" i="23"/>
  <c r="O214" i="23"/>
  <c r="P214" i="23"/>
  <c r="O73" i="23"/>
  <c r="P73" i="23"/>
  <c r="O289" i="23"/>
  <c r="P289" i="23"/>
  <c r="O224" i="23"/>
  <c r="P224" i="23"/>
  <c r="O274" i="23"/>
  <c r="P274" i="23"/>
  <c r="O162" i="23"/>
  <c r="P162" i="23"/>
  <c r="O126" i="23"/>
  <c r="P126" i="23"/>
  <c r="O296" i="23"/>
  <c r="P296" i="23"/>
  <c r="O121" i="23"/>
  <c r="P121" i="23"/>
  <c r="O218" i="23"/>
  <c r="P218" i="23"/>
  <c r="O225" i="23"/>
  <c r="P225" i="23"/>
  <c r="O273" i="23"/>
  <c r="P273" i="23"/>
  <c r="O26" i="23"/>
  <c r="P26" i="23"/>
  <c r="O250" i="23"/>
  <c r="P250" i="23"/>
  <c r="O108" i="23"/>
  <c r="P108" i="23"/>
  <c r="O261" i="23"/>
  <c r="P261" i="23"/>
  <c r="O60" i="23"/>
  <c r="P60" i="23"/>
  <c r="O52" i="23"/>
  <c r="P52" i="23"/>
  <c r="O157" i="23"/>
  <c r="P157" i="23"/>
  <c r="O251" i="23"/>
  <c r="P251" i="23"/>
  <c r="O139" i="23"/>
  <c r="P139" i="23"/>
  <c r="O203" i="23"/>
  <c r="P203" i="23"/>
  <c r="O21" i="23"/>
  <c r="P21" i="23"/>
  <c r="O20" i="23"/>
  <c r="P20" i="23"/>
  <c r="O184" i="23"/>
  <c r="P184" i="23"/>
  <c r="O246" i="23"/>
  <c r="P246" i="23"/>
  <c r="O177" i="23"/>
  <c r="P177" i="23"/>
  <c r="O193" i="23"/>
  <c r="P193" i="23"/>
  <c r="O255" i="23"/>
  <c r="P255" i="23"/>
  <c r="O151" i="23"/>
  <c r="P151" i="23"/>
  <c r="O118" i="23"/>
  <c r="P118" i="23"/>
  <c r="O45" i="23"/>
  <c r="P45" i="23"/>
  <c r="O42" i="23"/>
  <c r="P42" i="23"/>
  <c r="O223" i="23"/>
  <c r="P223" i="23"/>
  <c r="O79" i="23"/>
  <c r="P79" i="23"/>
  <c r="O86" i="23"/>
  <c r="P86" i="23"/>
  <c r="O18" i="23"/>
  <c r="P18" i="23"/>
  <c r="O304" i="23"/>
  <c r="P304" i="23"/>
  <c r="O153" i="23"/>
  <c r="P153" i="23"/>
  <c r="O15" i="23"/>
  <c r="P15" i="23"/>
  <c r="O240" i="23"/>
  <c r="P240" i="23"/>
  <c r="O81" i="23"/>
  <c r="P81" i="23"/>
  <c r="O129" i="23"/>
  <c r="P129" i="23"/>
  <c r="O114" i="23"/>
  <c r="P114" i="23"/>
  <c r="O248" i="23"/>
  <c r="P248" i="23"/>
  <c r="O201" i="23"/>
  <c r="P201" i="23"/>
  <c r="O290" i="23"/>
  <c r="P290" i="23"/>
  <c r="O205" i="23"/>
  <c r="P205" i="23"/>
  <c r="O124" i="23"/>
  <c r="P124" i="23"/>
  <c r="O280" i="23"/>
  <c r="P280" i="23"/>
  <c r="O35" i="23"/>
  <c r="P35" i="23"/>
  <c r="O76" i="23"/>
  <c r="P76" i="23"/>
  <c r="O16" i="23"/>
  <c r="P16" i="23"/>
  <c r="O102" i="23"/>
  <c r="P102" i="23"/>
  <c r="O227" i="23"/>
  <c r="P227" i="23"/>
  <c r="O68" i="23"/>
  <c r="P68" i="23"/>
  <c r="O166" i="23"/>
  <c r="P166" i="23"/>
  <c r="O264" i="23"/>
  <c r="P264" i="23"/>
  <c r="O179" i="23"/>
  <c r="P179" i="23"/>
  <c r="O125" i="23"/>
  <c r="P125" i="23"/>
  <c r="O244" i="23"/>
  <c r="P244" i="23"/>
  <c r="O299" i="23"/>
  <c r="P299" i="23"/>
  <c r="O159" i="23"/>
  <c r="P159" i="23"/>
  <c r="O80" i="23"/>
  <c r="P80" i="23"/>
  <c r="O301" i="23"/>
  <c r="P301" i="23"/>
  <c r="O174" i="23"/>
  <c r="P174" i="23"/>
  <c r="O281" i="23"/>
  <c r="P281" i="23"/>
  <c r="O53" i="23"/>
  <c r="P53" i="23"/>
  <c r="O206" i="23"/>
  <c r="P206" i="23"/>
  <c r="O39" i="23"/>
  <c r="P39" i="23"/>
  <c r="O303" i="23"/>
  <c r="P303" i="23"/>
  <c r="O72" i="23"/>
  <c r="P72" i="23"/>
  <c r="O138" i="23"/>
  <c r="P138" i="23"/>
  <c r="O249" i="23"/>
  <c r="P249" i="23"/>
  <c r="O298" i="23"/>
  <c r="P298" i="23"/>
  <c r="O40" i="23"/>
  <c r="P40" i="23"/>
  <c r="O208" i="23"/>
  <c r="P208" i="23"/>
  <c r="O24" i="23"/>
  <c r="P24" i="23"/>
  <c r="O247" i="23"/>
  <c r="P247" i="23"/>
  <c r="O288" i="23"/>
  <c r="P288" i="23"/>
  <c r="O145" i="23"/>
  <c r="P145" i="23"/>
  <c r="O295" i="23"/>
  <c r="P295" i="23"/>
  <c r="O131" i="23"/>
  <c r="P131" i="23"/>
  <c r="O107" i="23"/>
  <c r="P107" i="23"/>
  <c r="O305" i="23"/>
  <c r="P305" i="23"/>
  <c r="O41" i="23"/>
  <c r="P41" i="23"/>
  <c r="O236" i="23"/>
  <c r="P236" i="23"/>
  <c r="O19" i="23"/>
  <c r="P19" i="23"/>
  <c r="O28" i="23"/>
  <c r="P28" i="23"/>
  <c r="O235" i="23"/>
  <c r="P235" i="23"/>
  <c r="O211" i="23"/>
  <c r="P211" i="23"/>
  <c r="O217" i="23"/>
  <c r="P217" i="23"/>
  <c r="O286" i="23"/>
  <c r="P286" i="23"/>
  <c r="O194" i="23"/>
  <c r="P194" i="23"/>
  <c r="O200" i="23"/>
  <c r="P200" i="23"/>
  <c r="O186" i="23"/>
  <c r="P186" i="23"/>
  <c r="O33" i="23"/>
  <c r="P33" i="23"/>
  <c r="O154" i="23"/>
  <c r="P154" i="23"/>
  <c r="O229" i="23"/>
  <c r="P229" i="23"/>
  <c r="O132" i="23"/>
  <c r="P132" i="23"/>
  <c r="O300" i="23"/>
  <c r="P300" i="23"/>
  <c r="O239" i="23"/>
  <c r="P239" i="23"/>
  <c r="O257" i="23"/>
  <c r="P257" i="23"/>
  <c r="O92" i="23"/>
  <c r="P92" i="23"/>
  <c r="O78" i="23"/>
  <c r="P78" i="23"/>
  <c r="O17" i="23"/>
  <c r="P17" i="23"/>
  <c r="O65" i="23"/>
  <c r="P65" i="23"/>
  <c r="O272" i="23"/>
  <c r="P272" i="23"/>
  <c r="O254" i="23"/>
  <c r="P254" i="23"/>
  <c r="O144" i="23"/>
  <c r="P144" i="23"/>
  <c r="O90" i="23"/>
  <c r="P90" i="23"/>
  <c r="O74" i="23"/>
  <c r="P74" i="23"/>
  <c r="O185" i="23"/>
  <c r="P185" i="23"/>
  <c r="O95" i="23"/>
  <c r="P95" i="23"/>
  <c r="O192" i="23"/>
  <c r="P192" i="23"/>
  <c r="O34" i="23"/>
  <c r="P34" i="23"/>
  <c r="O71" i="23"/>
  <c r="P71" i="23"/>
  <c r="O207" i="23"/>
  <c r="P207" i="23"/>
  <c r="O17" i="32"/>
  <c r="N17" i="32"/>
  <c r="N19" i="32"/>
  <c r="O19" i="32"/>
  <c r="O16" i="32"/>
  <c r="N16" i="32"/>
  <c r="O21" i="32"/>
  <c r="N21" i="32"/>
  <c r="H2" i="32"/>
  <c r="N22" i="32"/>
  <c r="O22" i="32"/>
  <c r="O2" i="29"/>
  <c r="F18" i="11"/>
  <c r="E590" i="23"/>
  <c r="E784" i="23"/>
  <c r="E613" i="23"/>
  <c r="E687" i="23"/>
  <c r="E906" i="23"/>
  <c r="E621" i="23"/>
  <c r="E792" i="23"/>
  <c r="E863" i="23"/>
  <c r="E706" i="23"/>
  <c r="E447" i="23"/>
  <c r="E848" i="23"/>
  <c r="E882" i="23"/>
  <c r="E694" i="23"/>
  <c r="E803" i="23"/>
  <c r="E596" i="23"/>
  <c r="E440" i="23"/>
  <c r="E707" i="23"/>
  <c r="E607" i="23"/>
  <c r="E879" i="23"/>
  <c r="E914" i="23"/>
  <c r="E435" i="23"/>
  <c r="E598" i="23"/>
  <c r="E608" i="23"/>
  <c r="E663" i="23"/>
  <c r="E758" i="23"/>
  <c r="E902" i="23"/>
  <c r="E791" i="23"/>
  <c r="E915" i="23"/>
  <c r="E814" i="23"/>
  <c r="E688" i="23"/>
  <c r="E873" i="23"/>
  <c r="E907" i="23"/>
  <c r="E673" i="23"/>
  <c r="E742" i="23"/>
  <c r="E717" i="23"/>
  <c r="E420" i="23"/>
  <c r="E905" i="23"/>
  <c r="E600" i="23"/>
  <c r="E772" i="23"/>
  <c r="E672" i="23"/>
  <c r="E718" i="23"/>
  <c r="E696" i="23"/>
  <c r="E690" i="23"/>
  <c r="E740" i="23"/>
  <c r="E725" i="23"/>
  <c r="E697" i="23"/>
  <c r="E695" i="23"/>
  <c r="E727" i="23"/>
  <c r="E726" i="23"/>
  <c r="E884" i="23"/>
  <c r="E886" i="23"/>
  <c r="E827" i="23"/>
  <c r="E751" i="23"/>
  <c r="E838" i="23"/>
  <c r="E749" i="23"/>
  <c r="E442" i="23"/>
  <c r="E889" i="23"/>
  <c r="E680" i="23"/>
  <c r="E702" i="23"/>
  <c r="E448" i="23"/>
  <c r="E798" i="23"/>
  <c r="E628" i="23"/>
  <c r="E669" i="23"/>
  <c r="E665" i="23"/>
  <c r="E444" i="23"/>
  <c r="E443" i="23"/>
  <c r="E713" i="23"/>
  <c r="E853" i="23"/>
  <c r="E721" i="23"/>
  <c r="E711" i="23"/>
  <c r="E676" i="23"/>
  <c r="E828" i="23"/>
  <c r="E683" i="23"/>
  <c r="E807" i="23"/>
  <c r="E421" i="23"/>
  <c r="E615" i="23"/>
  <c r="E603" i="23"/>
  <c r="E821" i="23"/>
  <c r="E782" i="23"/>
  <c r="E802" i="23"/>
  <c r="E868" i="23"/>
  <c r="E660" i="23"/>
  <c r="E735" i="23"/>
  <c r="E736" i="23"/>
  <c r="E888" i="23"/>
  <c r="E754" i="23"/>
  <c r="E602" i="23"/>
  <c r="E737" i="23"/>
  <c r="E728" i="23"/>
  <c r="E759" i="23"/>
  <c r="E93" i="23"/>
  <c r="E916" i="23"/>
  <c r="E684" i="23"/>
  <c r="E686" i="23"/>
  <c r="E752" i="23"/>
  <c r="E423" i="23"/>
  <c r="E700" i="23"/>
  <c r="E883" i="23"/>
  <c r="E744" i="23"/>
  <c r="E592" i="23"/>
  <c r="E826" i="23"/>
  <c r="E747" i="23"/>
  <c r="E778" i="23"/>
  <c r="E766" i="23"/>
  <c r="E885" i="23"/>
  <c r="E852" i="23"/>
  <c r="E847" i="23"/>
  <c r="E833" i="23"/>
  <c r="E446" i="23"/>
  <c r="E842" i="23"/>
  <c r="E691" i="23"/>
  <c r="E789" i="23"/>
  <c r="E897" i="23"/>
  <c r="E679" i="23"/>
  <c r="E917" i="23"/>
  <c r="E715" i="23"/>
  <c r="E858" i="23"/>
  <c r="E865" i="23"/>
  <c r="E767" i="23"/>
  <c r="E755" i="23"/>
  <c r="E894" i="23"/>
  <c r="E908" i="23"/>
  <c r="E819" i="23"/>
  <c r="E895" i="23"/>
  <c r="E909" i="23"/>
  <c r="E903" i="23"/>
  <c r="E666" i="23"/>
  <c r="E797" i="23"/>
  <c r="E719" i="23"/>
  <c r="E748" i="23"/>
  <c r="E856" i="23"/>
  <c r="E854" i="23"/>
  <c r="E704" i="23"/>
  <c r="E779" i="23"/>
  <c r="E624" i="23"/>
  <c r="E918" i="23"/>
  <c r="E857" i="23"/>
  <c r="E896" i="23"/>
  <c r="E872" i="23"/>
  <c r="E664" i="23"/>
  <c r="E855" i="23"/>
  <c r="E764" i="23"/>
  <c r="E834" i="23"/>
  <c r="E810" i="23"/>
  <c r="E611" i="23"/>
  <c r="E626" i="23"/>
  <c r="E714" i="23"/>
  <c r="E899" i="23"/>
  <c r="E427" i="23"/>
  <c r="E426" i="23"/>
  <c r="E595" i="23"/>
  <c r="E431" i="23"/>
  <c r="E768" i="23"/>
  <c r="E617" i="23"/>
  <c r="E753" i="23"/>
  <c r="E761" i="23"/>
  <c r="E429" i="23"/>
  <c r="E787" i="23"/>
  <c r="E818" i="23"/>
  <c r="E913" i="23"/>
  <c r="E849" i="23"/>
  <c r="E922" i="23"/>
  <c r="E428" i="23"/>
  <c r="E599" i="23"/>
  <c r="E783" i="23"/>
  <c r="E844" i="23"/>
  <c r="E878" i="23"/>
  <c r="E681" i="23"/>
  <c r="E730" i="23"/>
  <c r="E831" i="23"/>
  <c r="E846" i="23"/>
  <c r="E829" i="23"/>
  <c r="E612" i="23"/>
  <c r="E774" i="23"/>
  <c r="E741" i="23"/>
  <c r="E861" i="23"/>
  <c r="E609" i="23"/>
  <c r="E449" i="23"/>
  <c r="E678" i="23"/>
  <c r="E845" i="23"/>
  <c r="E776" i="23"/>
  <c r="E824" i="23"/>
  <c r="E668" i="23"/>
  <c r="E790" i="23"/>
  <c r="E750" i="23"/>
  <c r="E732" i="23"/>
  <c r="E850" i="23"/>
  <c r="E788" i="23"/>
  <c r="E716" i="23"/>
  <c r="E661" i="23"/>
  <c r="E786" i="23"/>
  <c r="E860" i="23"/>
  <c r="E777" i="23"/>
  <c r="E756" i="23"/>
  <c r="E867" i="23"/>
  <c r="E891" i="23"/>
  <c r="E820" i="23"/>
  <c r="E870" i="23"/>
  <c r="E763" i="23"/>
  <c r="E743" i="23"/>
  <c r="E433" i="23"/>
  <c r="E689" i="23"/>
  <c r="E760" i="23"/>
  <c r="E811" i="23"/>
  <c r="E710" i="23"/>
  <c r="E432" i="23"/>
  <c r="E900" i="23"/>
  <c r="E757" i="23"/>
  <c r="E793" i="23"/>
  <c r="E876" i="23"/>
  <c r="E851" i="23"/>
  <c r="E795" i="23"/>
  <c r="E762" i="23"/>
  <c r="E901" i="23"/>
  <c r="E823" i="23"/>
  <c r="E745" i="23"/>
  <c r="E622" i="23"/>
  <c r="E618" i="23"/>
  <c r="E698" i="23"/>
  <c r="E869" i="23"/>
  <c r="E709" i="23"/>
  <c r="E911" i="23"/>
  <c r="E708" i="23"/>
  <c r="E692" i="23"/>
  <c r="E437" i="23"/>
  <c r="E734" i="23"/>
  <c r="E832" i="23"/>
  <c r="E769" i="23"/>
  <c r="E720" i="23"/>
  <c r="E593" i="23"/>
  <c r="E623" i="23"/>
  <c r="E722" i="23"/>
  <c r="E729" i="23"/>
  <c r="E839" i="23"/>
  <c r="E812" i="23"/>
  <c r="E780" i="23"/>
  <c r="E805" i="23"/>
  <c r="E859" i="23"/>
  <c r="E614" i="23"/>
  <c r="E799" i="23"/>
  <c r="E658" i="23"/>
  <c r="E835" i="23"/>
  <c r="E605" i="23"/>
  <c r="E258" i="23" l="1"/>
  <c r="E190" i="23"/>
  <c r="N8" i="32"/>
  <c r="O8" i="32"/>
  <c r="E27" i="23"/>
  <c r="E270" i="23"/>
  <c r="E116" i="23"/>
  <c r="E306" i="23"/>
  <c r="E110" i="23"/>
  <c r="E255" i="23"/>
  <c r="E301" i="23"/>
  <c r="E140" i="23"/>
  <c r="E169" i="23"/>
  <c r="E180" i="23"/>
  <c r="E228" i="23"/>
  <c r="E156" i="23"/>
  <c r="E170" i="23"/>
  <c r="E282" i="23"/>
  <c r="E146" i="23"/>
  <c r="E266" i="23"/>
  <c r="E283" i="23"/>
  <c r="E289" i="23"/>
  <c r="E250" i="23"/>
  <c r="E53" i="23"/>
  <c r="E203" i="23"/>
  <c r="E304" i="23"/>
  <c r="E205" i="23"/>
  <c r="E295" i="23"/>
  <c r="E286" i="23"/>
  <c r="E78" i="23"/>
  <c r="E257" i="23"/>
  <c r="E674" i="23"/>
  <c r="E152" i="23"/>
  <c r="E898" i="23"/>
  <c r="E64" i="23"/>
  <c r="E597" i="23"/>
  <c r="E662" i="23"/>
  <c r="E910" i="23"/>
  <c r="E111" i="23"/>
  <c r="E52" i="23"/>
  <c r="E723" i="23"/>
  <c r="E616" i="23"/>
  <c r="E234" i="23"/>
  <c r="E276" i="23"/>
  <c r="E207" i="23"/>
  <c r="E739" i="23"/>
  <c r="E841" i="23"/>
  <c r="E434" i="23"/>
  <c r="E68" i="23"/>
  <c r="E606" i="23"/>
  <c r="E117" i="23"/>
  <c r="E244" i="23"/>
  <c r="E120" i="23"/>
  <c r="E22" i="23"/>
  <c r="E157" i="23"/>
  <c r="E239" i="23"/>
  <c r="E274" i="23"/>
  <c r="E836" i="23"/>
  <c r="E109" i="23"/>
  <c r="E168" i="23"/>
  <c r="E226" i="23"/>
  <c r="E66" i="23"/>
  <c r="E73" i="23"/>
  <c r="E217" i="23"/>
  <c r="E800" i="23"/>
  <c r="E285" i="23"/>
  <c r="E627" i="23"/>
  <c r="E55" i="23"/>
  <c r="E198" i="23"/>
  <c r="E58" i="23"/>
  <c r="E231" i="23"/>
  <c r="E112" i="23"/>
  <c r="E118" i="23"/>
  <c r="E281" i="23"/>
  <c r="E37" i="23"/>
  <c r="E119" i="23"/>
  <c r="E142" i="23"/>
  <c r="E84" i="23"/>
  <c r="E262" i="23"/>
  <c r="E256" i="23"/>
  <c r="E147" i="23"/>
  <c r="E62" i="23"/>
  <c r="E160" i="23"/>
  <c r="E96" i="23"/>
  <c r="E224" i="23"/>
  <c r="E261" i="23"/>
  <c r="E206" i="23"/>
  <c r="E177" i="23"/>
  <c r="E153" i="23"/>
  <c r="E249" i="23"/>
  <c r="E107" i="23"/>
  <c r="E200" i="23"/>
  <c r="E65" i="23"/>
  <c r="E712" i="23"/>
  <c r="E438" i="23"/>
  <c r="E26" i="23"/>
  <c r="E105" i="23"/>
  <c r="E133" i="23"/>
  <c r="E921" i="23"/>
  <c r="E591" i="23"/>
  <c r="E670" i="23"/>
  <c r="E70" i="23"/>
  <c r="E801" i="23"/>
  <c r="E159" i="23"/>
  <c r="E809" i="23"/>
  <c r="E594" i="23"/>
  <c r="E816" i="23"/>
  <c r="E881" i="23"/>
  <c r="E134" i="23"/>
  <c r="E179" i="23"/>
  <c r="E738" i="23"/>
  <c r="E731" i="23"/>
  <c r="E785" i="23"/>
  <c r="E213" i="23"/>
  <c r="E173" i="23"/>
  <c r="E100" i="23"/>
  <c r="E79" i="23"/>
  <c r="E804" i="23"/>
  <c r="E436" i="23"/>
  <c r="E222" i="23"/>
  <c r="E303" i="23"/>
  <c r="E51" i="23"/>
  <c r="E233" i="23"/>
  <c r="E251" i="23"/>
  <c r="E127" i="23"/>
  <c r="E699" i="23"/>
  <c r="E131" i="23"/>
  <c r="E15" i="23"/>
  <c r="E195" i="23"/>
  <c r="E182" i="23"/>
  <c r="E294" i="23"/>
  <c r="E130" i="23"/>
  <c r="E155" i="23"/>
  <c r="E35" i="23"/>
  <c r="E138" i="23"/>
  <c r="E31" i="23"/>
  <c r="E50" i="23"/>
  <c r="E61" i="23"/>
  <c r="E260" i="23"/>
  <c r="E99" i="23"/>
  <c r="E49" i="23"/>
  <c r="E221" i="23"/>
  <c r="E63" i="23"/>
  <c r="E196" i="23"/>
  <c r="E113" i="23"/>
  <c r="E162" i="23"/>
  <c r="E60" i="23"/>
  <c r="E39" i="23"/>
  <c r="E193" i="23"/>
  <c r="E240" i="23"/>
  <c r="E298" i="23"/>
  <c r="E305" i="23"/>
  <c r="E186" i="23"/>
  <c r="E272" i="23"/>
  <c r="E830" i="23"/>
  <c r="E874" i="23"/>
  <c r="E604" i="23"/>
  <c r="E20" i="23"/>
  <c r="E176" i="23"/>
  <c r="E880" i="23"/>
  <c r="E175" i="23"/>
  <c r="E237" i="23"/>
  <c r="E871" i="23"/>
  <c r="E80" i="23"/>
  <c r="E220" i="23"/>
  <c r="E701" i="23"/>
  <c r="E28" i="23"/>
  <c r="E267" i="23"/>
  <c r="E108" i="23"/>
  <c r="E781" i="23"/>
  <c r="E229" i="23"/>
  <c r="E135" i="23"/>
  <c r="E629" i="23"/>
  <c r="E253" i="23"/>
  <c r="E302" i="23"/>
  <c r="E215" i="23"/>
  <c r="E214" i="23"/>
  <c r="E288" i="23"/>
  <c r="E441" i="23"/>
  <c r="E123" i="23"/>
  <c r="E219" i="23"/>
  <c r="E770" i="23"/>
  <c r="E246" i="23"/>
  <c r="E273" i="23"/>
  <c r="E91" i="23"/>
  <c r="E124" i="23"/>
  <c r="E892" i="23"/>
  <c r="E840" i="23"/>
  <c r="E199" i="23"/>
  <c r="E87" i="23"/>
  <c r="E56" i="23"/>
  <c r="E181" i="23"/>
  <c r="E275" i="23"/>
  <c r="E16" i="23"/>
  <c r="E235" i="23"/>
  <c r="E88" i="23"/>
  <c r="E178" i="23"/>
  <c r="E30" i="23"/>
  <c r="E293" i="23"/>
  <c r="E14" i="23"/>
  <c r="E137" i="23"/>
  <c r="E48" i="23"/>
  <c r="E46" i="23"/>
  <c r="E268" i="23"/>
  <c r="E75" i="23"/>
  <c r="E126" i="23"/>
  <c r="E76" i="23"/>
  <c r="E71" i="23"/>
  <c r="E151" i="23"/>
  <c r="E81" i="23"/>
  <c r="E208" i="23"/>
  <c r="E41" i="23"/>
  <c r="E154" i="23"/>
  <c r="E254" i="23"/>
  <c r="E89" i="23"/>
  <c r="E129" i="23"/>
  <c r="E54" i="23"/>
  <c r="E279" i="23"/>
  <c r="E425" i="23"/>
  <c r="E265" i="23"/>
  <c r="E17" i="23"/>
  <c r="E171" i="23"/>
  <c r="E796" i="23"/>
  <c r="E619" i="23"/>
  <c r="E610" i="23"/>
  <c r="E439" i="23"/>
  <c r="E187" i="23"/>
  <c r="E724" i="23"/>
  <c r="E136" i="23"/>
  <c r="E837" i="23"/>
  <c r="E150" i="23"/>
  <c r="E705" i="23"/>
  <c r="E919" i="23"/>
  <c r="E202" i="23"/>
  <c r="E40" i="23"/>
  <c r="E278" i="23"/>
  <c r="E38" i="23"/>
  <c r="E158" i="23"/>
  <c r="E201" i="23"/>
  <c r="E218" i="23"/>
  <c r="E817" i="23"/>
  <c r="E149" i="23"/>
  <c r="E245" i="23"/>
  <c r="E32" i="23"/>
  <c r="E174" i="23"/>
  <c r="E145" i="23"/>
  <c r="E685" i="23"/>
  <c r="E72" i="23"/>
  <c r="E887" i="23"/>
  <c r="E59" i="23"/>
  <c r="E259" i="23"/>
  <c r="E292" i="23"/>
  <c r="E106" i="23"/>
  <c r="E252" i="23"/>
  <c r="E166" i="23"/>
  <c r="E192" i="23"/>
  <c r="E148" i="23"/>
  <c r="E97" i="23"/>
  <c r="E161" i="23"/>
  <c r="E163" i="23"/>
  <c r="E212" i="23"/>
  <c r="E44" i="23"/>
  <c r="E115" i="23"/>
  <c r="E47" i="23"/>
  <c r="E216" i="23"/>
  <c r="E29" i="23"/>
  <c r="E296" i="23"/>
  <c r="E102" i="23"/>
  <c r="E165" i="23"/>
  <c r="E42" i="23"/>
  <c r="E114" i="23"/>
  <c r="E24" i="23"/>
  <c r="E236" i="23"/>
  <c r="E132" i="23"/>
  <c r="E90" i="23"/>
  <c r="E430" i="23"/>
  <c r="E682" i="23"/>
  <c r="E241" i="23"/>
  <c r="E74" i="23"/>
  <c r="E920" i="23"/>
  <c r="E890" i="23"/>
  <c r="E424" i="23"/>
  <c r="E144" i="23"/>
  <c r="E671" i="23"/>
  <c r="E866" i="23"/>
  <c r="E197" i="23"/>
  <c r="E184" i="23"/>
  <c r="E825" i="23"/>
  <c r="E82" i="23"/>
  <c r="E912" i="23"/>
  <c r="E189" i="23"/>
  <c r="E141" i="23"/>
  <c r="E191" i="23"/>
  <c r="E746" i="23"/>
  <c r="E815" i="23"/>
  <c r="E188" i="23"/>
  <c r="E277" i="23"/>
  <c r="E83" i="23"/>
  <c r="E85" i="23"/>
  <c r="E225" i="23"/>
  <c r="E211" i="23"/>
  <c r="E808" i="23"/>
  <c r="E143" i="23"/>
  <c r="E238" i="23"/>
  <c r="E771" i="23"/>
  <c r="E299" i="23"/>
  <c r="E232" i="23"/>
  <c r="E291" i="23"/>
  <c r="E86" i="23"/>
  <c r="E92" i="23"/>
  <c r="E422" i="23"/>
  <c r="E271" i="23"/>
  <c r="E284" i="23"/>
  <c r="E204" i="23"/>
  <c r="E101" i="23"/>
  <c r="E164" i="23"/>
  <c r="E172" i="23"/>
  <c r="E167" i="23"/>
  <c r="E139" i="23"/>
  <c r="E125" i="23"/>
  <c r="E34" i="23"/>
  <c r="E67" i="23"/>
  <c r="E98" i="23"/>
  <c r="E230" i="23"/>
  <c r="E243" i="23"/>
  <c r="E36" i="23"/>
  <c r="E209" i="23"/>
  <c r="E183" i="23"/>
  <c r="E122" i="23"/>
  <c r="E128" i="23"/>
  <c r="E103" i="23"/>
  <c r="E121" i="23"/>
  <c r="E227" i="23"/>
  <c r="E307" i="23"/>
  <c r="E223" i="23"/>
  <c r="E248" i="23"/>
  <c r="E247" i="23"/>
  <c r="E19" i="23"/>
  <c r="E300" i="23"/>
  <c r="E185" i="23"/>
  <c r="E659" i="23"/>
  <c r="E69" i="23"/>
  <c r="E280" i="23"/>
  <c r="E33" i="23"/>
  <c r="E104" i="23"/>
  <c r="E775" i="23"/>
  <c r="E677" i="23"/>
  <c r="E601" i="23"/>
  <c r="E765" i="23"/>
  <c r="E45" i="23"/>
  <c r="E904" i="23"/>
  <c r="E806" i="23"/>
  <c r="E57" i="23"/>
  <c r="E877" i="23"/>
  <c r="E875" i="23"/>
  <c r="E620" i="23"/>
  <c r="E18" i="23"/>
  <c r="E862" i="23"/>
  <c r="E864" i="23"/>
  <c r="E703" i="23"/>
  <c r="E893" i="23"/>
  <c r="E21" i="23"/>
  <c r="E77" i="23"/>
  <c r="E242" i="23"/>
  <c r="E264" i="23"/>
  <c r="E95" i="23"/>
  <c r="E194" i="23"/>
  <c r="E94" i="23"/>
  <c r="E667" i="23"/>
  <c r="E43" i="23"/>
  <c r="E297" i="23"/>
  <c r="E25" i="23"/>
  <c r="E269" i="23"/>
  <c r="E287" i="23"/>
  <c r="E290" i="23"/>
  <c r="E794" i="23"/>
  <c r="E210" i="23"/>
  <c r="E822" i="23"/>
  <c r="E675" i="23"/>
  <c r="AE55" i="25" l="1"/>
  <c r="AE54" i="25"/>
  <c r="I3" i="22" l="1"/>
  <c r="T7" i="25"/>
  <c r="W7" i="25" l="1"/>
  <c r="P26" i="11" s="1"/>
  <c r="P7" i="25"/>
  <c r="I26" i="11" s="1"/>
  <c r="R7" i="25"/>
  <c r="K26" i="11" s="1"/>
  <c r="Q7" i="25"/>
  <c r="J26" i="11" s="1"/>
  <c r="M26" i="11"/>
  <c r="M2" i="27" l="1"/>
  <c r="AE36" i="25"/>
  <c r="AE51" i="25"/>
  <c r="AE52" i="25"/>
  <c r="A3" i="22" l="1"/>
  <c r="AE50" i="25" l="1"/>
  <c r="AE49" i="25"/>
  <c r="AE48" i="25"/>
  <c r="AE47" i="25"/>
  <c r="AE46" i="25"/>
  <c r="AE45" i="25"/>
  <c r="AE44" i="25"/>
  <c r="AE43" i="25"/>
  <c r="AE42" i="25"/>
  <c r="AE41" i="25"/>
  <c r="AE40" i="25"/>
  <c r="AE39" i="25"/>
  <c r="AE38" i="25"/>
  <c r="AE37" i="25"/>
  <c r="AE35" i="25"/>
  <c r="AE34" i="25"/>
  <c r="AE33" i="25"/>
  <c r="AE32" i="25"/>
  <c r="N7" i="25" l="1"/>
  <c r="G26" i="11" s="1"/>
  <c r="M7" i="25"/>
  <c r="F26" i="11" s="1"/>
  <c r="L7" i="25"/>
  <c r="E26" i="11" s="1"/>
  <c r="K7" i="25"/>
  <c r="D26" i="11" s="1"/>
  <c r="J7" i="25"/>
  <c r="V7" i="25"/>
  <c r="O26" i="11" s="1"/>
  <c r="U7" i="25"/>
  <c r="N26" i="11" s="1"/>
  <c r="S7" i="25"/>
  <c r="L26" i="11" s="1"/>
  <c r="O7" i="25"/>
  <c r="I32" i="11"/>
  <c r="Q26" i="11"/>
  <c r="X8" i="20"/>
  <c r="AE2" i="25"/>
  <c r="G16" i="11"/>
  <c r="G19" i="11" s="1"/>
  <c r="G20" i="11" s="1"/>
  <c r="J32" i="11"/>
  <c r="F38" i="11"/>
  <c r="G38" i="11"/>
  <c r="E32" i="11"/>
  <c r="C38" i="11"/>
  <c r="H38" i="11"/>
  <c r="F32" i="11"/>
  <c r="D38" i="11"/>
  <c r="C29" i="11"/>
  <c r="D32" i="11"/>
  <c r="G32" i="11"/>
  <c r="C32" i="11"/>
  <c r="D29" i="11"/>
  <c r="H32" i="11"/>
  <c r="E38" i="11"/>
  <c r="U3" i="27"/>
  <c r="C26" i="11" l="1"/>
  <c r="AC7" i="25"/>
  <c r="E16" i="11" s="1"/>
  <c r="E19" i="11" s="1"/>
  <c r="H26" i="11"/>
  <c r="I16" i="11"/>
  <c r="I19" i="11" s="1"/>
  <c r="F16" i="11"/>
  <c r="F19" i="11" s="1"/>
  <c r="W8" i="20"/>
  <c r="D20" i="11" l="1"/>
  <c r="G21" i="11" l="1"/>
  <c r="F22" i="11" l="1"/>
  <c r="O13" i="23" l="1"/>
  <c r="D3" i="23"/>
  <c r="D1" i="23"/>
  <c r="N1078" i="23"/>
  <c r="N1064" i="23"/>
  <c r="N1032" i="23"/>
  <c r="N1086" i="23"/>
  <c r="N1070" i="23"/>
  <c r="N1051" i="23"/>
  <c r="N1085" i="23"/>
  <c r="N1077" i="23"/>
  <c r="N1071" i="23"/>
  <c r="N1065" i="23"/>
  <c r="N1045" i="23"/>
  <c r="N1039" i="23"/>
  <c r="N1029" i="23"/>
  <c r="N1019" i="23"/>
  <c r="N1007" i="23"/>
  <c r="N988" i="23"/>
  <c r="N983" i="23"/>
  <c r="N1092" i="23"/>
  <c r="N1084" i="23"/>
  <c r="N1072" i="23"/>
  <c r="N1059" i="23"/>
  <c r="N1046" i="23"/>
  <c r="N1040" i="23"/>
  <c r="N1033" i="23"/>
  <c r="N1091" i="23"/>
  <c r="N1083" i="23"/>
  <c r="N1073" i="23"/>
  <c r="N1053" i="23"/>
  <c r="N1047" i="23"/>
  <c r="N1041" i="23"/>
  <c r="N1023" i="23"/>
  <c r="N1016" i="23"/>
  <c r="N940" i="23"/>
  <c r="N1090" i="23"/>
  <c r="N1082" i="23"/>
  <c r="N1067" i="23"/>
  <c r="N1054" i="23"/>
  <c r="N1048" i="23"/>
  <c r="N1037" i="23"/>
  <c r="N1027" i="23"/>
  <c r="N991" i="23"/>
  <c r="N1089" i="23"/>
  <c r="N1081" i="23"/>
  <c r="N1061" i="23"/>
  <c r="N1055" i="23"/>
  <c r="N1049" i="23"/>
  <c r="N1024" i="23"/>
  <c r="N975" i="23"/>
  <c r="N1088" i="23"/>
  <c r="N1080" i="23"/>
  <c r="N1075" i="23"/>
  <c r="N1062" i="23"/>
  <c r="N1056" i="23"/>
  <c r="N1043" i="23"/>
  <c r="N1031" i="23"/>
  <c r="N1021" i="23"/>
  <c r="N1004" i="23"/>
  <c r="N999" i="23"/>
  <c r="N1087" i="23"/>
  <c r="N1079" i="23"/>
  <c r="N1069" i="23"/>
  <c r="N1063" i="23"/>
  <c r="N1057" i="23"/>
  <c r="N1035" i="23"/>
  <c r="N1025" i="23"/>
  <c r="N1015" i="23"/>
  <c r="N1038" i="23"/>
  <c r="N1030" i="23"/>
  <c r="N1022" i="23"/>
  <c r="N1005" i="23"/>
  <c r="N989" i="23"/>
  <c r="N973" i="23"/>
  <c r="N947" i="23"/>
  <c r="N1012" i="23"/>
  <c r="N996" i="23"/>
  <c r="N980" i="23"/>
  <c r="N964" i="23"/>
  <c r="N932" i="23"/>
  <c r="N1076" i="23"/>
  <c r="N1068" i="23"/>
  <c r="N1060" i="23"/>
  <c r="N1052" i="23"/>
  <c r="N1044" i="23"/>
  <c r="N1036" i="23"/>
  <c r="N1028" i="23"/>
  <c r="N1020" i="23"/>
  <c r="N1003" i="23"/>
  <c r="N987" i="23"/>
  <c r="N971" i="23"/>
  <c r="N939" i="23"/>
  <c r="N967" i="23"/>
  <c r="N956" i="23"/>
  <c r="N924" i="23"/>
  <c r="N1074" i="23"/>
  <c r="N1066" i="23"/>
  <c r="N1058" i="23"/>
  <c r="N1050" i="23"/>
  <c r="N1042" i="23"/>
  <c r="N1034" i="23"/>
  <c r="N1026" i="23"/>
  <c r="N1013" i="23"/>
  <c r="N997" i="23"/>
  <c r="N981" i="23"/>
  <c r="N965" i="23"/>
  <c r="N931" i="23"/>
  <c r="N972" i="23"/>
  <c r="N948" i="23"/>
  <c r="N1011" i="23"/>
  <c r="N995" i="23"/>
  <c r="N979" i="23"/>
  <c r="N963" i="23"/>
  <c r="N955" i="23"/>
  <c r="N923" i="23"/>
  <c r="N1018" i="23"/>
  <c r="N1010" i="23"/>
  <c r="N1002" i="23"/>
  <c r="N994" i="23"/>
  <c r="N986" i="23"/>
  <c r="N978" i="23"/>
  <c r="N970" i="23"/>
  <c r="N962" i="23"/>
  <c r="N954" i="23"/>
  <c r="N946" i="23"/>
  <c r="N938" i="23"/>
  <c r="N930" i="23"/>
  <c r="N1017" i="23"/>
  <c r="N1009" i="23"/>
  <c r="N1001" i="23"/>
  <c r="N993" i="23"/>
  <c r="N985" i="23"/>
  <c r="N977" i="23"/>
  <c r="N969" i="23"/>
  <c r="N961" i="23"/>
  <c r="N953" i="23"/>
  <c r="N945" i="23"/>
  <c r="N937" i="23"/>
  <c r="N929" i="23"/>
  <c r="N1008" i="23"/>
  <c r="N1000" i="23"/>
  <c r="N992" i="23"/>
  <c r="N984" i="23"/>
  <c r="N976" i="23"/>
  <c r="N968" i="23"/>
  <c r="N960" i="23"/>
  <c r="N952" i="23"/>
  <c r="N944" i="23"/>
  <c r="N936" i="23"/>
  <c r="N928" i="23"/>
  <c r="N959" i="23"/>
  <c r="N951" i="23"/>
  <c r="N943" i="23"/>
  <c r="N935" i="23"/>
  <c r="N927" i="23"/>
  <c r="N1014" i="23"/>
  <c r="N1006" i="23"/>
  <c r="N998" i="23"/>
  <c r="N990" i="23"/>
  <c r="N982" i="23"/>
  <c r="N974" i="23"/>
  <c r="N966" i="23"/>
  <c r="N958" i="23"/>
  <c r="N950" i="23"/>
  <c r="N942" i="23"/>
  <c r="N934" i="23"/>
  <c r="N926" i="23"/>
  <c r="N957" i="23"/>
  <c r="N949" i="23"/>
  <c r="N941" i="23"/>
  <c r="N933" i="23"/>
  <c r="N925" i="23"/>
  <c r="P13" i="23" l="1"/>
  <c r="E13" i="23" s="1"/>
  <c r="N95" i="23"/>
  <c r="N115" i="23"/>
  <c r="N71" i="23"/>
  <c r="N751" i="23"/>
  <c r="N58" i="23"/>
  <c r="N128" i="23"/>
  <c r="N244" i="23"/>
  <c r="N267" i="23"/>
  <c r="N709" i="23"/>
  <c r="N634" i="23"/>
  <c r="N508" i="23"/>
  <c r="N397" i="23"/>
  <c r="N889" i="23"/>
  <c r="N205" i="23"/>
  <c r="N209" i="23"/>
  <c r="N270" i="23"/>
  <c r="N85" i="23"/>
  <c r="N760" i="23"/>
  <c r="N646" i="23"/>
  <c r="N673" i="23"/>
  <c r="N584" i="23"/>
  <c r="N332" i="23"/>
  <c r="N474" i="23"/>
  <c r="N896" i="23"/>
  <c r="N286" i="23"/>
  <c r="N857" i="23"/>
  <c r="N716" i="23"/>
  <c r="N788" i="23"/>
  <c r="N264" i="23"/>
  <c r="N825" i="23"/>
  <c r="N832" i="23"/>
  <c r="N845" i="23"/>
  <c r="N703" i="23"/>
  <c r="N623" i="23"/>
  <c r="N616" i="23"/>
  <c r="N472" i="23"/>
  <c r="N347" i="23"/>
  <c r="N338" i="23"/>
  <c r="N903" i="23"/>
  <c r="N204" i="23"/>
  <c r="N52" i="23"/>
  <c r="N165" i="23"/>
  <c r="N104" i="23"/>
  <c r="N735" i="23"/>
  <c r="N588" i="23"/>
  <c r="N695" i="23"/>
  <c r="N615" i="23"/>
  <c r="N608" i="23"/>
  <c r="N441" i="23"/>
  <c r="N484" i="23"/>
  <c r="N330" i="23"/>
  <c r="N873" i="23"/>
  <c r="N777" i="23"/>
  <c r="N213" i="23"/>
  <c r="N194" i="23"/>
  <c r="N214" i="23"/>
  <c r="N255" i="23"/>
  <c r="N149" i="23"/>
  <c r="N872" i="23"/>
  <c r="N650" i="23"/>
  <c r="N633" i="23"/>
  <c r="N724" i="23"/>
  <c r="N470" i="23"/>
  <c r="N404" i="23"/>
  <c r="N374" i="23"/>
  <c r="N13" i="23"/>
  <c r="N15" i="23"/>
  <c r="N116" i="23"/>
  <c r="N185" i="23"/>
  <c r="N137" i="23"/>
  <c r="N14" i="23"/>
  <c r="N177" i="23"/>
  <c r="N826" i="23"/>
  <c r="N822" i="23"/>
  <c r="N465" i="23"/>
  <c r="N46" i="23"/>
  <c r="N191" i="23"/>
  <c r="N426" i="23"/>
  <c r="N579" i="23"/>
  <c r="N322" i="23"/>
  <c r="N449" i="23"/>
  <c r="N607" i="23"/>
  <c r="N916" i="23"/>
  <c r="N714" i="23"/>
  <c r="N907" i="23"/>
  <c r="N321" i="23"/>
  <c r="N475" i="23"/>
  <c r="N417" i="23"/>
  <c r="N522" i="23"/>
  <c r="N636" i="23"/>
  <c r="N686" i="23"/>
  <c r="N733" i="23"/>
  <c r="N720" i="23"/>
  <c r="N849" i="23"/>
  <c r="N203" i="23"/>
  <c r="N163" i="23"/>
  <c r="N39" i="23"/>
  <c r="N284" i="23"/>
  <c r="N740" i="23"/>
  <c r="N876" i="23"/>
  <c r="N327" i="23"/>
  <c r="N349" i="23"/>
  <c r="N423" i="23"/>
  <c r="N519" i="23"/>
  <c r="N555" i="23"/>
  <c r="N700" i="23"/>
  <c r="N698" i="23"/>
  <c r="N629" i="23"/>
  <c r="N723" i="23"/>
  <c r="N80" i="23"/>
  <c r="N87" i="23"/>
  <c r="N250" i="23"/>
  <c r="N230" i="23"/>
  <c r="N401" i="23"/>
  <c r="N771" i="23"/>
  <c r="N172" i="23"/>
  <c r="N147" i="23"/>
  <c r="N862" i="23"/>
  <c r="N60" i="23"/>
  <c r="N122" i="23"/>
  <c r="N276" i="23"/>
  <c r="N764" i="23"/>
  <c r="N645" i="23"/>
  <c r="N570" i="23"/>
  <c r="N491" i="23"/>
  <c r="N333" i="23"/>
  <c r="N911" i="23"/>
  <c r="N225" i="23"/>
  <c r="N48" i="23"/>
  <c r="N143" i="23"/>
  <c r="N283" i="23"/>
  <c r="N863" i="23"/>
  <c r="N590" i="23"/>
  <c r="N704" i="23"/>
  <c r="N505" i="23"/>
  <c r="N918" i="23"/>
  <c r="N408" i="23"/>
  <c r="N97" i="23"/>
  <c r="N235" i="23"/>
  <c r="N755" i="23"/>
  <c r="N691" i="23"/>
  <c r="N558" i="23"/>
  <c r="N90" i="23"/>
  <c r="N737" i="23"/>
  <c r="N768" i="23"/>
  <c r="N781" i="23"/>
  <c r="N638" i="23"/>
  <c r="N559" i="23"/>
  <c r="N536" i="23"/>
  <c r="N500" i="23"/>
  <c r="N428" i="23"/>
  <c r="N369" i="23"/>
  <c r="N909" i="23"/>
  <c r="N842" i="23"/>
  <c r="N110" i="23"/>
  <c r="N236" i="23"/>
  <c r="N196" i="23"/>
  <c r="N718" i="23"/>
  <c r="N627" i="23"/>
  <c r="N606" i="23"/>
  <c r="N528" i="23"/>
  <c r="N482" i="23"/>
  <c r="N492" i="23"/>
  <c r="N420" i="23"/>
  <c r="N361" i="23"/>
  <c r="N901" i="23"/>
  <c r="N752" i="23"/>
  <c r="N141" i="23"/>
  <c r="N17" i="23"/>
  <c r="N88" i="23"/>
  <c r="N105" i="23"/>
  <c r="N753" i="23"/>
  <c r="N808" i="23"/>
  <c r="N821" i="23"/>
  <c r="N466" i="23"/>
  <c r="N671" i="23"/>
  <c r="N406" i="23"/>
  <c r="N340" i="23"/>
  <c r="N310" i="23"/>
  <c r="N74" i="23"/>
  <c r="N49" i="23"/>
  <c r="N119" i="23"/>
  <c r="N307" i="23"/>
  <c r="N287" i="23"/>
  <c r="N118" i="23"/>
  <c r="N290" i="23"/>
  <c r="N762" i="23"/>
  <c r="N813" i="23"/>
  <c r="N515" i="23"/>
  <c r="N184" i="23"/>
  <c r="N263" i="23"/>
  <c r="N387" i="23"/>
  <c r="N543" i="23"/>
  <c r="N660" i="23"/>
  <c r="N502" i="23"/>
  <c r="N600" i="23"/>
  <c r="N875" i="23"/>
  <c r="N682" i="23"/>
  <c r="N902" i="23"/>
  <c r="N385" i="23"/>
  <c r="N444" i="23"/>
  <c r="N516" i="23"/>
  <c r="N568" i="23"/>
  <c r="N575" i="23"/>
  <c r="N655" i="23"/>
  <c r="N797" i="23"/>
  <c r="N784" i="23"/>
  <c r="N865" i="23"/>
  <c r="N297" i="23"/>
  <c r="N253" i="23"/>
  <c r="N176" i="23"/>
  <c r="N261" i="23"/>
  <c r="N838" i="23"/>
  <c r="N894" i="23"/>
  <c r="N391" i="23"/>
  <c r="N379" i="23"/>
  <c r="N487" i="23"/>
  <c r="N497" i="23"/>
  <c r="N619" i="23"/>
  <c r="N661" i="23"/>
  <c r="N780" i="23"/>
  <c r="N767" i="23"/>
  <c r="N787" i="23"/>
  <c r="N254" i="23"/>
  <c r="N224" i="23"/>
  <c r="N101" i="23"/>
  <c r="N260" i="23"/>
  <c r="N368" i="23"/>
  <c r="N785" i="23"/>
  <c r="N25" i="23"/>
  <c r="N802" i="23"/>
  <c r="N798" i="23"/>
  <c r="N121" i="23"/>
  <c r="N96" i="23"/>
  <c r="N26" i="23"/>
  <c r="N713" i="23"/>
  <c r="N684" i="23"/>
  <c r="N601" i="23"/>
  <c r="N471" i="23"/>
  <c r="N372" i="23"/>
  <c r="N899" i="23"/>
  <c r="N64" i="23"/>
  <c r="N108" i="23"/>
  <c r="N63" i="23"/>
  <c r="N220" i="23"/>
  <c r="N846" i="23"/>
  <c r="N596" i="23"/>
  <c r="N702" i="23"/>
  <c r="N550" i="23"/>
  <c r="N900" i="23"/>
  <c r="N436" i="23"/>
  <c r="N774" i="23"/>
  <c r="N31" i="23"/>
  <c r="N799" i="23"/>
  <c r="N635" i="23"/>
  <c r="N464" i="23"/>
  <c r="N156" i="23"/>
  <c r="N721" i="23"/>
  <c r="N871" i="23"/>
  <c r="N706" i="23"/>
  <c r="N670" i="23"/>
  <c r="N620" i="23"/>
  <c r="N506" i="23"/>
  <c r="N547" i="23"/>
  <c r="N459" i="23"/>
  <c r="N400" i="23"/>
  <c r="N891" i="23"/>
  <c r="N727" i="23"/>
  <c r="N70" i="23"/>
  <c r="N145" i="23"/>
  <c r="N20" i="23"/>
  <c r="N642" i="23"/>
  <c r="N371" i="23"/>
  <c r="N662" i="23"/>
  <c r="N612" i="23"/>
  <c r="N498" i="23"/>
  <c r="N539" i="23"/>
  <c r="N451" i="23"/>
  <c r="N392" i="23"/>
  <c r="N883" i="23"/>
  <c r="N829" i="23"/>
  <c r="N187" i="23"/>
  <c r="N231" i="23"/>
  <c r="N268" i="23"/>
  <c r="N282" i="23"/>
  <c r="N729" i="23"/>
  <c r="N744" i="23"/>
  <c r="N757" i="23"/>
  <c r="N535" i="23"/>
  <c r="N644" i="23"/>
  <c r="N437" i="23"/>
  <c r="N378" i="23"/>
  <c r="N881" i="23"/>
  <c r="N47" i="23"/>
  <c r="N747" i="23"/>
  <c r="N27" i="23"/>
  <c r="N130" i="23"/>
  <c r="N150" i="23"/>
  <c r="N68" i="23"/>
  <c r="N285" i="23"/>
  <c r="N864" i="23"/>
  <c r="N852" i="23"/>
  <c r="N460" i="23"/>
  <c r="N155" i="23"/>
  <c r="N811" i="23"/>
  <c r="N320" i="23"/>
  <c r="N447" i="23"/>
  <c r="N610" i="23"/>
  <c r="N414" i="23"/>
  <c r="N548" i="23"/>
  <c r="N604" i="23"/>
  <c r="N817" i="23"/>
  <c r="N919" i="23"/>
  <c r="N354" i="23"/>
  <c r="N413" i="23"/>
  <c r="N493" i="23"/>
  <c r="N632" i="23"/>
  <c r="N639" i="23"/>
  <c r="N589" i="23"/>
  <c r="N861" i="23"/>
  <c r="N848" i="23"/>
  <c r="N133" i="23"/>
  <c r="N136" i="23"/>
  <c r="N22" i="23"/>
  <c r="N300" i="23"/>
  <c r="N249" i="23"/>
  <c r="N816" i="23"/>
  <c r="N882" i="23"/>
  <c r="N360" i="23"/>
  <c r="N419" i="23"/>
  <c r="N507" i="23"/>
  <c r="N433" i="23"/>
  <c r="N580" i="23"/>
  <c r="N581" i="23"/>
  <c r="N844" i="23"/>
  <c r="N831" i="23"/>
  <c r="N851" i="23"/>
  <c r="N271" i="23"/>
  <c r="N114" i="23"/>
  <c r="N91" i="23"/>
  <c r="N153" i="23"/>
  <c r="N366" i="23"/>
  <c r="N112" i="23"/>
  <c r="N299" i="23"/>
  <c r="N738" i="23"/>
  <c r="N734" i="23"/>
  <c r="N36" i="23"/>
  <c r="N195" i="23"/>
  <c r="N801" i="23"/>
  <c r="N649" i="23"/>
  <c r="N565" i="23"/>
  <c r="N624" i="23"/>
  <c r="N407" i="23"/>
  <c r="N346" i="23"/>
  <c r="N878" i="23"/>
  <c r="N100" i="23"/>
  <c r="N168" i="23"/>
  <c r="N37" i="23"/>
  <c r="N275" i="23"/>
  <c r="N773" i="23"/>
  <c r="N569" i="23"/>
  <c r="N708" i="23"/>
  <c r="N532" i="23"/>
  <c r="N123" i="23"/>
  <c r="N395" i="23"/>
  <c r="N131" i="23"/>
  <c r="N257" i="23"/>
  <c r="N782" i="23"/>
  <c r="N592" i="23"/>
  <c r="N509" i="23"/>
  <c r="N124" i="23"/>
  <c r="N827" i="23"/>
  <c r="N807" i="23"/>
  <c r="N820" i="23"/>
  <c r="N701" i="23"/>
  <c r="N556" i="23"/>
  <c r="N537" i="23"/>
  <c r="N489" i="23"/>
  <c r="N331" i="23"/>
  <c r="N336" i="23"/>
  <c r="N888" i="23"/>
  <c r="N804" i="23"/>
  <c r="N92" i="23"/>
  <c r="N212" i="23"/>
  <c r="N164" i="23"/>
  <c r="N860" i="23"/>
  <c r="N427" i="23"/>
  <c r="N693" i="23"/>
  <c r="N504" i="23"/>
  <c r="N529" i="23"/>
  <c r="N457" i="23"/>
  <c r="N410" i="23"/>
  <c r="N328" i="23"/>
  <c r="N880" i="23"/>
  <c r="N689" i="23"/>
  <c r="N281" i="23"/>
  <c r="N94" i="23"/>
  <c r="N242" i="23"/>
  <c r="N269" i="23"/>
  <c r="N867" i="23"/>
  <c r="N847" i="23"/>
  <c r="N732" i="23"/>
  <c r="N494" i="23"/>
  <c r="N625" i="23"/>
  <c r="N468" i="23"/>
  <c r="N314" i="23"/>
  <c r="N914" i="23"/>
  <c r="N258" i="23"/>
  <c r="N791" i="23"/>
  <c r="N245" i="23"/>
  <c r="N304" i="23"/>
  <c r="N79" i="23"/>
  <c r="N169" i="23"/>
  <c r="N809" i="23"/>
  <c r="N800" i="23"/>
  <c r="N640" i="23"/>
  <c r="N357" i="23"/>
  <c r="N29" i="23"/>
  <c r="N855" i="23"/>
  <c r="N895" i="23"/>
  <c r="N373" i="23"/>
  <c r="N456" i="23"/>
  <c r="N318" i="23"/>
  <c r="N480" i="23"/>
  <c r="N490" i="23"/>
  <c r="N41" i="23"/>
  <c r="N905" i="23"/>
  <c r="N316" i="23"/>
  <c r="N477" i="23"/>
  <c r="N432" i="23"/>
  <c r="N609" i="23"/>
  <c r="N667" i="23"/>
  <c r="N688" i="23"/>
  <c r="N742" i="23"/>
  <c r="N746" i="23"/>
  <c r="N83" i="23"/>
  <c r="N246" i="23"/>
  <c r="N159" i="23"/>
  <c r="N179" i="23"/>
  <c r="N302" i="23"/>
  <c r="N793" i="23"/>
  <c r="N915" i="23"/>
  <c r="N329" i="23"/>
  <c r="N483" i="23"/>
  <c r="N448" i="23"/>
  <c r="N530" i="23"/>
  <c r="N520" i="23"/>
  <c r="N694" i="23"/>
  <c r="N741" i="23"/>
  <c r="N728" i="23"/>
  <c r="N769" i="23"/>
  <c r="N139" i="23"/>
  <c r="N227" i="23"/>
  <c r="N103" i="23"/>
  <c r="N59" i="23"/>
  <c r="N884" i="23"/>
  <c r="N99" i="23"/>
  <c r="N216" i="23"/>
  <c r="N840" i="23"/>
  <c r="N853" i="23"/>
  <c r="N674" i="23"/>
  <c r="N238" i="23"/>
  <c r="N93" i="23"/>
  <c r="N680" i="23"/>
  <c r="N659" i="23"/>
  <c r="N514" i="23"/>
  <c r="N438" i="23"/>
  <c r="N377" i="23"/>
  <c r="N129" i="23"/>
  <c r="N202" i="23"/>
  <c r="N219" i="23"/>
  <c r="N140" i="23"/>
  <c r="N761" i="23"/>
  <c r="N812" i="23"/>
  <c r="N513" i="23"/>
  <c r="N683" i="23"/>
  <c r="N431" i="23"/>
  <c r="N603" i="23"/>
  <c r="N308" i="23"/>
  <c r="N174" i="23"/>
  <c r="N298" i="23"/>
  <c r="N837" i="23"/>
  <c r="N546" i="23"/>
  <c r="N450" i="23"/>
  <c r="N135" i="23"/>
  <c r="N763" i="23"/>
  <c r="N743" i="23"/>
  <c r="N756" i="23"/>
  <c r="N630" i="23"/>
  <c r="N595" i="23"/>
  <c r="N440" i="23"/>
  <c r="N463" i="23"/>
  <c r="N389" i="23"/>
  <c r="N367" i="23"/>
  <c r="N893" i="23"/>
  <c r="N654" i="23"/>
  <c r="N138" i="23"/>
  <c r="N222" i="23"/>
  <c r="N199" i="23"/>
  <c r="N652" i="23"/>
  <c r="N399" i="23"/>
  <c r="N598" i="23"/>
  <c r="N587" i="23"/>
  <c r="N551" i="23"/>
  <c r="N455" i="23"/>
  <c r="N381" i="23"/>
  <c r="N359" i="23"/>
  <c r="N885" i="23"/>
  <c r="N157" i="23"/>
  <c r="N120" i="23"/>
  <c r="N237" i="23"/>
  <c r="N65" i="23"/>
  <c r="N126" i="23"/>
  <c r="N803" i="23"/>
  <c r="N783" i="23"/>
  <c r="N648" i="23"/>
  <c r="N540" i="23"/>
  <c r="N538" i="23"/>
  <c r="N403" i="23"/>
  <c r="N345" i="23"/>
  <c r="N908" i="23"/>
  <c r="N295" i="23"/>
  <c r="N765" i="23"/>
  <c r="N567" i="23"/>
  <c r="N167" i="23"/>
  <c r="N291" i="23"/>
  <c r="N75" i="23"/>
  <c r="N833" i="23"/>
  <c r="N736" i="23"/>
  <c r="N613" i="23"/>
  <c r="N396" i="23"/>
  <c r="N81" i="23"/>
  <c r="N868" i="23"/>
  <c r="N348" i="23"/>
  <c r="N351" i="23"/>
  <c r="N478" i="23"/>
  <c r="N476" i="23"/>
  <c r="N554" i="23"/>
  <c r="N531" i="23"/>
  <c r="N278" i="23"/>
  <c r="N350" i="23"/>
  <c r="N380" i="23"/>
  <c r="N446" i="23"/>
  <c r="N534" i="23"/>
  <c r="N578" i="23"/>
  <c r="N605" i="23"/>
  <c r="N657" i="23"/>
  <c r="N806" i="23"/>
  <c r="N810" i="23"/>
  <c r="N305" i="23"/>
  <c r="N57" i="23"/>
  <c r="N296" i="23"/>
  <c r="N77" i="23"/>
  <c r="N192" i="23"/>
  <c r="N221" i="23"/>
  <c r="N910" i="23"/>
  <c r="N393" i="23"/>
  <c r="N452" i="23"/>
  <c r="N524" i="23"/>
  <c r="N576" i="23"/>
  <c r="N583" i="23"/>
  <c r="N663" i="23"/>
  <c r="N805" i="23"/>
  <c r="N792" i="23"/>
  <c r="N745" i="23"/>
  <c r="N233" i="23"/>
  <c r="N262" i="23"/>
  <c r="N240" i="23"/>
  <c r="N229" i="23"/>
  <c r="N82" i="23"/>
  <c r="N200" i="23"/>
  <c r="N866" i="23"/>
  <c r="N776" i="23"/>
  <c r="N789" i="23"/>
  <c r="N148" i="23"/>
  <c r="N266" i="23"/>
  <c r="N181" i="23"/>
  <c r="N711" i="23"/>
  <c r="N631" i="23"/>
  <c r="N545" i="23"/>
  <c r="N469" i="23"/>
  <c r="N344" i="23"/>
  <c r="N162" i="23"/>
  <c r="N175" i="23"/>
  <c r="N173" i="23"/>
  <c r="N206" i="23"/>
  <c r="N819" i="23"/>
  <c r="N748" i="23"/>
  <c r="N424" i="23"/>
  <c r="N557" i="23"/>
  <c r="N355" i="23"/>
  <c r="N560" i="23"/>
  <c r="N313" i="23"/>
  <c r="N189" i="23"/>
  <c r="N193" i="23"/>
  <c r="N697" i="23"/>
  <c r="N425" i="23"/>
  <c r="N462" i="23"/>
  <c r="N272" i="23"/>
  <c r="N858" i="23"/>
  <c r="N854" i="23"/>
  <c r="N705" i="23"/>
  <c r="N676" i="23"/>
  <c r="N626" i="23"/>
  <c r="N495" i="23"/>
  <c r="N363" i="23"/>
  <c r="N325" i="23"/>
  <c r="N398" i="23"/>
  <c r="N274" i="23"/>
  <c r="N197" i="23"/>
  <c r="N248" i="23"/>
  <c r="N207" i="23"/>
  <c r="N841" i="23"/>
  <c r="N566" i="23"/>
  <c r="N906" i="23"/>
  <c r="N668" i="23"/>
  <c r="N618" i="23"/>
  <c r="N458" i="23"/>
  <c r="N486" i="23"/>
  <c r="N317" i="23"/>
  <c r="N390" i="23"/>
  <c r="N293" i="23"/>
  <c r="N210" i="23"/>
  <c r="N292" i="23"/>
  <c r="N43" i="23"/>
  <c r="N215" i="23"/>
  <c r="N84" i="23"/>
  <c r="N739" i="23"/>
  <c r="N719" i="23"/>
  <c r="N710" i="23"/>
  <c r="N523" i="23"/>
  <c r="N527" i="23"/>
  <c r="N435" i="23"/>
  <c r="N376" i="23"/>
  <c r="N898" i="23"/>
  <c r="N117" i="23"/>
  <c r="N687" i="23"/>
  <c r="N217" i="23"/>
  <c r="N30" i="23"/>
  <c r="N178" i="23"/>
  <c r="N198" i="23"/>
  <c r="N859" i="23"/>
  <c r="N839" i="23"/>
  <c r="N669" i="23"/>
  <c r="N370" i="23"/>
  <c r="N158" i="23"/>
  <c r="N574" i="23"/>
  <c r="N525" i="23"/>
  <c r="N877" i="23"/>
  <c r="N309" i="23"/>
  <c r="N622" i="23"/>
  <c r="N488" i="23"/>
  <c r="N443" i="23"/>
  <c r="N247" i="23"/>
  <c r="N319" i="23"/>
  <c r="N341" i="23"/>
  <c r="N415" i="23"/>
  <c r="N511" i="23"/>
  <c r="N496" i="23"/>
  <c r="N692" i="23"/>
  <c r="N512" i="23"/>
  <c r="N870" i="23"/>
  <c r="N690" i="23"/>
  <c r="N144" i="23"/>
  <c r="N23" i="23"/>
  <c r="N186" i="23"/>
  <c r="N166" i="23"/>
  <c r="N18" i="23"/>
  <c r="N142" i="23"/>
  <c r="N897" i="23"/>
  <c r="N362" i="23"/>
  <c r="N421" i="23"/>
  <c r="N501" i="23"/>
  <c r="N544" i="23"/>
  <c r="N418" i="23"/>
  <c r="N621" i="23"/>
  <c r="N869" i="23"/>
  <c r="N856" i="23"/>
  <c r="N45" i="23"/>
  <c r="N72" i="23"/>
  <c r="N86" i="23"/>
  <c r="N66" i="23"/>
  <c r="N106" i="23"/>
  <c r="N132" i="23"/>
  <c r="N289" i="23"/>
  <c r="N102" i="23"/>
  <c r="N666" i="23"/>
  <c r="N725" i="23"/>
  <c r="N208" i="23"/>
  <c r="N239" i="23"/>
  <c r="N232" i="23"/>
  <c r="N647" i="23"/>
  <c r="N628" i="23"/>
  <c r="N526" i="23"/>
  <c r="N405" i="23"/>
  <c r="N375" i="23"/>
  <c r="N778" i="23"/>
  <c r="N38" i="23"/>
  <c r="N35" i="23"/>
  <c r="N134" i="23"/>
  <c r="N786" i="23"/>
  <c r="N681" i="23"/>
  <c r="N439" i="23"/>
  <c r="N563" i="23"/>
  <c r="N429" i="23"/>
  <c r="N442" i="23"/>
  <c r="N311" i="23"/>
  <c r="N44" i="23"/>
  <c r="N127" i="23"/>
  <c r="N796" i="23"/>
  <c r="N517" i="23"/>
  <c r="N409" i="23"/>
  <c r="N34" i="23"/>
  <c r="N794" i="23"/>
  <c r="N790" i="23"/>
  <c r="N641" i="23"/>
  <c r="N715" i="23"/>
  <c r="N562" i="23"/>
  <c r="N518" i="23"/>
  <c r="N430" i="23"/>
  <c r="N364" i="23"/>
  <c r="N334" i="23"/>
  <c r="N42" i="23"/>
  <c r="N67" i="23"/>
  <c r="N111" i="23"/>
  <c r="N171" i="23"/>
  <c r="N850" i="23"/>
  <c r="N571" i="23"/>
  <c r="N614" i="23"/>
  <c r="N707" i="23"/>
  <c r="N552" i="23"/>
  <c r="N510" i="23"/>
  <c r="N422" i="23"/>
  <c r="N356" i="23"/>
  <c r="N326" i="23"/>
  <c r="N279" i="23"/>
  <c r="N33" i="23"/>
  <c r="N234" i="23"/>
  <c r="N201" i="23"/>
  <c r="N78" i="23"/>
  <c r="N113" i="23"/>
  <c r="N834" i="23"/>
  <c r="N830" i="23"/>
  <c r="N677" i="23"/>
  <c r="N758" i="23"/>
  <c r="N337" i="23"/>
  <c r="N323" i="23"/>
  <c r="N312" i="23"/>
  <c r="N887" i="23"/>
  <c r="N265" i="23"/>
  <c r="N21" i="23"/>
  <c r="N56" i="23"/>
  <c r="N69" i="23"/>
  <c r="N288" i="23"/>
  <c r="N190" i="23"/>
  <c r="N795" i="23"/>
  <c r="N775" i="23"/>
  <c r="N591" i="23"/>
  <c r="N335" i="23"/>
  <c r="N40" i="23"/>
  <c r="N416" i="23"/>
  <c r="N922" i="23"/>
  <c r="N382" i="23"/>
  <c r="N386" i="23"/>
  <c r="N577" i="23"/>
  <c r="N412" i="23"/>
  <c r="N384" i="23"/>
  <c r="N886" i="23"/>
  <c r="N383" i="23"/>
  <c r="N315" i="23"/>
  <c r="N479" i="23"/>
  <c r="N473" i="23"/>
  <c r="N611" i="23"/>
  <c r="N653" i="23"/>
  <c r="N772" i="23"/>
  <c r="N759" i="23"/>
  <c r="N779" i="23"/>
  <c r="N76" i="23"/>
  <c r="N160" i="23"/>
  <c r="N125" i="23"/>
  <c r="N303" i="23"/>
  <c r="N259" i="23"/>
  <c r="N107" i="23"/>
  <c r="N913" i="23"/>
  <c r="N324" i="23"/>
  <c r="N485" i="23"/>
  <c r="N434" i="23"/>
  <c r="N617" i="23"/>
  <c r="N675" i="23"/>
  <c r="N696" i="23"/>
  <c r="N750" i="23"/>
  <c r="N754" i="23"/>
  <c r="N19" i="23"/>
  <c r="N182" i="23"/>
  <c r="N223" i="23"/>
  <c r="N243" i="23"/>
  <c r="N55" i="23"/>
  <c r="N152" i="23"/>
  <c r="N109" i="23"/>
  <c r="N815" i="23"/>
  <c r="N828" i="23"/>
  <c r="N835" i="23"/>
  <c r="N273" i="23"/>
  <c r="N53" i="23"/>
  <c r="N678" i="23"/>
  <c r="N564" i="23"/>
  <c r="N549" i="23"/>
  <c r="N467" i="23"/>
  <c r="N342" i="23"/>
  <c r="N656" i="23"/>
  <c r="N301" i="23"/>
  <c r="N32" i="23"/>
  <c r="N154" i="23"/>
  <c r="N722" i="23"/>
  <c r="N679" i="23"/>
  <c r="N597" i="23"/>
  <c r="N594" i="23"/>
  <c r="N339" i="23"/>
  <c r="N503" i="23"/>
  <c r="N917" i="23"/>
  <c r="N51" i="23"/>
  <c r="N98" i="23"/>
  <c r="N712" i="23"/>
  <c r="N481" i="23"/>
  <c r="N921" i="23"/>
  <c r="N211" i="23"/>
  <c r="N730" i="23"/>
  <c r="N726" i="23"/>
  <c r="N672" i="23"/>
  <c r="N651" i="23"/>
  <c r="N593" i="23"/>
  <c r="N541" i="23"/>
  <c r="N461" i="23"/>
  <c r="N402" i="23"/>
  <c r="N920" i="23"/>
  <c r="N218" i="23"/>
  <c r="N161" i="23"/>
  <c r="N252" i="23"/>
  <c r="N228" i="23"/>
  <c r="N824" i="23"/>
  <c r="N602" i="23"/>
  <c r="N664" i="23"/>
  <c r="N643" i="23"/>
  <c r="N585" i="23"/>
  <c r="N533" i="23"/>
  <c r="N453" i="23"/>
  <c r="N394" i="23"/>
  <c r="N912" i="23"/>
  <c r="N62" i="23"/>
  <c r="N183" i="23"/>
  <c r="N28" i="23"/>
  <c r="N188" i="23"/>
  <c r="N54" i="23"/>
  <c r="N226" i="23"/>
  <c r="N770" i="23"/>
  <c r="N766" i="23"/>
  <c r="N599" i="23"/>
  <c r="N749" i="23"/>
  <c r="N890" i="23"/>
  <c r="N365" i="23"/>
  <c r="N343" i="23"/>
  <c r="N892" i="23"/>
  <c r="N277" i="23"/>
  <c r="N146" i="23"/>
  <c r="N294" i="23"/>
  <c r="N180" i="23"/>
  <c r="N151" i="23"/>
  <c r="N16" i="23"/>
  <c r="N731" i="23"/>
  <c r="N658" i="23"/>
  <c r="N561" i="23"/>
  <c r="N879" i="23"/>
  <c r="N306" i="23"/>
  <c r="N521" i="23"/>
  <c r="N573" i="23"/>
  <c r="N445" i="23"/>
  <c r="N699" i="23"/>
  <c r="N904" i="23"/>
  <c r="N353" i="23"/>
  <c r="N582" i="23"/>
  <c r="N874" i="23"/>
  <c r="N352" i="23"/>
  <c r="N411" i="23"/>
  <c r="N499" i="23"/>
  <c r="N553" i="23"/>
  <c r="N572" i="23"/>
  <c r="N717" i="23"/>
  <c r="N836" i="23"/>
  <c r="N823" i="23"/>
  <c r="N843" i="23"/>
  <c r="N280" i="23"/>
  <c r="N50" i="23"/>
  <c r="N170" i="23"/>
  <c r="N89" i="23"/>
  <c r="N685" i="23"/>
  <c r="N251" i="23"/>
  <c r="N358" i="23"/>
  <c r="N388" i="23"/>
  <c r="N454" i="23"/>
  <c r="N542" i="23"/>
  <c r="N586" i="23"/>
  <c r="N637" i="23"/>
  <c r="N665" i="23"/>
  <c r="N814" i="23"/>
  <c r="N818" i="23"/>
  <c r="N241" i="23"/>
  <c r="N61" i="23"/>
  <c r="N73" i="23"/>
  <c r="N24" i="23"/>
  <c r="N256" i="23"/>
  <c r="E511" i="23"/>
  <c r="E496" i="23"/>
  <c r="E453" i="23"/>
  <c r="E516" i="23"/>
  <c r="E570" i="23"/>
  <c r="E632" i="23"/>
  <c r="E581" i="23"/>
  <c r="E390" i="23"/>
  <c r="E562" i="23"/>
  <c r="E361" i="23"/>
  <c r="E641" i="23"/>
  <c r="E534" i="23"/>
  <c r="E555" i="23"/>
  <c r="E574" i="23"/>
  <c r="E542" i="23"/>
  <c r="E321" i="23"/>
  <c r="E395" i="23"/>
  <c r="E530" i="23"/>
  <c r="E505" i="23"/>
  <c r="E630" i="23"/>
  <c r="E634" i="23"/>
  <c r="E320" i="23"/>
  <c r="E319" i="23"/>
  <c r="E583" i="23"/>
  <c r="E355" i="23"/>
  <c r="E536" i="23"/>
  <c r="E396" i="23"/>
  <c r="E393" i="23"/>
  <c r="E356" i="23"/>
  <c r="E339" i="23"/>
  <c r="E653" i="23"/>
  <c r="E481" i="23"/>
  <c r="E402" i="23"/>
  <c r="E473" i="23"/>
  <c r="E655" i="23"/>
  <c r="E371" i="23"/>
  <c r="E813" i="23"/>
  <c r="E342" i="23"/>
  <c r="E456" i="23"/>
  <c r="E410" i="23"/>
  <c r="E467" i="23"/>
  <c r="E372" i="23"/>
  <c r="E561" i="23"/>
  <c r="E573" i="23"/>
  <c r="E486" i="23"/>
  <c r="E526" i="23"/>
  <c r="E312" i="23"/>
  <c r="E625" i="23"/>
  <c r="E494" i="23"/>
  <c r="E401" i="23"/>
  <c r="E499" i="23"/>
  <c r="E412" i="23"/>
  <c r="E648" i="23"/>
  <c r="E484" i="23"/>
  <c r="E585" i="23"/>
  <c r="E359" i="23"/>
  <c r="E843" i="23"/>
  <c r="E415" i="23"/>
  <c r="E556" i="23"/>
  <c r="E480" i="23"/>
  <c r="E336" i="23"/>
  <c r="E343" i="23"/>
  <c r="E587" i="23"/>
  <c r="E389" i="23"/>
  <c r="E498" i="23"/>
  <c r="E576" i="23"/>
  <c r="E335" i="23"/>
  <c r="E354" i="23"/>
  <c r="E347" i="23"/>
  <c r="E652" i="23"/>
  <c r="E540" i="23"/>
  <c r="E450" i="23"/>
  <c r="E475" i="23"/>
  <c r="E405" i="23"/>
  <c r="E577" i="23"/>
  <c r="E364" i="23"/>
  <c r="E331" i="23"/>
  <c r="E513" i="23"/>
  <c r="E460" i="23"/>
  <c r="E550" i="23"/>
  <c r="E399" i="23"/>
  <c r="E458" i="23"/>
  <c r="E495" i="23"/>
  <c r="E351" i="23"/>
  <c r="E485" i="23"/>
  <c r="E565" i="23"/>
  <c r="E547" i="23"/>
  <c r="E327" i="23"/>
  <c r="E383" i="23"/>
  <c r="E500" i="23"/>
  <c r="E391" i="23"/>
  <c r="E645" i="23"/>
  <c r="E314" i="23"/>
  <c r="E512" i="23"/>
  <c r="E419" i="23"/>
  <c r="E569" i="23"/>
  <c r="E502" i="23"/>
  <c r="E541" i="23"/>
  <c r="E323" i="23"/>
  <c r="E462" i="23"/>
  <c r="E461" i="23"/>
  <c r="E479" i="23"/>
  <c r="E571" i="23"/>
  <c r="E309" i="23"/>
  <c r="E693" i="23"/>
  <c r="E543" i="23"/>
  <c r="E733" i="23"/>
  <c r="E451" i="23"/>
  <c r="E579" i="23"/>
  <c r="E455" i="23"/>
  <c r="E470" i="23"/>
  <c r="E553" i="23"/>
  <c r="E318" i="23"/>
  <c r="E310" i="23"/>
  <c r="E545" i="23"/>
  <c r="E463" i="23"/>
  <c r="E487" i="23"/>
  <c r="E385" i="23"/>
  <c r="E537" i="23"/>
  <c r="E317" i="23"/>
  <c r="E527" i="23"/>
  <c r="E375" i="23"/>
  <c r="E414" i="23"/>
  <c r="E657" i="23"/>
  <c r="E506" i="23"/>
  <c r="E554" i="23"/>
  <c r="E631" i="23"/>
  <c r="E417" i="23"/>
  <c r="E378" i="23"/>
  <c r="E638" i="23"/>
  <c r="E643" i="23"/>
  <c r="E646" i="23"/>
  <c r="E340" i="23"/>
  <c r="E482" i="23"/>
  <c r="E489" i="23"/>
  <c r="E491" i="23"/>
  <c r="E388" i="23"/>
  <c r="P23" i="23" l="1"/>
  <c r="O23" i="23" l="1"/>
  <c r="E529" i="23"/>
  <c r="E504" i="23"/>
  <c r="E454" i="23"/>
  <c r="E639" i="23"/>
  <c r="E404" i="23"/>
  <c r="E411" i="23"/>
  <c r="E384" i="23"/>
  <c r="E651" i="23"/>
  <c r="E367" i="23"/>
  <c r="E329" i="23"/>
  <c r="E474" i="23"/>
  <c r="E457" i="23"/>
  <c r="E572" i="23"/>
  <c r="E563" i="23"/>
  <c r="E644" i="23"/>
  <c r="E379" i="23"/>
  <c r="E531" i="23"/>
  <c r="E386" i="23"/>
  <c r="E334" i="23"/>
  <c r="E360" i="23"/>
  <c r="E387" i="23"/>
  <c r="E348" i="23"/>
  <c r="E398" i="23"/>
  <c r="E549" i="23"/>
  <c r="E656" i="23"/>
  <c r="E522" i="23"/>
  <c r="E493" i="23"/>
  <c r="E490" i="23"/>
  <c r="E503" i="23"/>
  <c r="E636" i="23"/>
  <c r="E324" i="23"/>
  <c r="E773" i="23"/>
  <c r="E567" i="23"/>
  <c r="E535" i="23"/>
  <c r="E497" i="23"/>
  <c r="E533" i="23"/>
  <c r="E564" i="23"/>
  <c r="E369" i="23"/>
  <c r="E532" i="23"/>
  <c r="E640" i="23"/>
  <c r="E510" i="23"/>
  <c r="E559" i="23"/>
  <c r="E566" i="23"/>
  <c r="E478" i="23"/>
  <c r="E552" i="23"/>
  <c r="E407" i="23"/>
  <c r="E492" i="23"/>
  <c r="E363" i="23"/>
  <c r="E416" i="23"/>
  <c r="E521" i="23"/>
  <c r="E509" i="23"/>
  <c r="E345" i="23"/>
  <c r="E316" i="23"/>
  <c r="E528" i="23"/>
  <c r="E649" i="23"/>
  <c r="E642" i="23"/>
  <c r="E508" i="23"/>
  <c r="E514" i="23"/>
  <c r="E575" i="23"/>
  <c r="E380" i="23"/>
  <c r="E328" i="23"/>
  <c r="E637" i="23"/>
  <c r="E647" i="23"/>
  <c r="E346" i="23"/>
  <c r="E539" i="23"/>
  <c r="E654" i="23"/>
  <c r="E353" i="23"/>
  <c r="E349" i="23"/>
  <c r="E394" i="23"/>
  <c r="E370" i="23"/>
  <c r="E322" i="23"/>
  <c r="E308" i="23"/>
  <c r="E523" i="23"/>
  <c r="E650" i="23"/>
  <c r="E477" i="23"/>
  <c r="E333" i="23"/>
  <c r="E586" i="23"/>
  <c r="E376" i="23"/>
  <c r="E350" i="23"/>
  <c r="E330" i="23"/>
  <c r="E517" i="23"/>
  <c r="E413" i="23"/>
  <c r="E418" i="23"/>
  <c r="E344" i="23"/>
  <c r="E341" i="23"/>
  <c r="E409" i="23"/>
  <c r="E635" i="23"/>
  <c r="E524" i="23"/>
  <c r="E476" i="23"/>
  <c r="E582" i="23"/>
  <c r="E515" i="23"/>
  <c r="E465" i="23"/>
  <c r="E357" i="23"/>
  <c r="E23" i="23"/>
  <c r="O263" i="23" l="1"/>
  <c r="E551" i="23"/>
  <c r="P263" i="23" l="1"/>
  <c r="E263" i="23" s="1"/>
  <c r="E464" i="23"/>
  <c r="E507" i="23"/>
  <c r="E311" i="23"/>
  <c r="E332" i="23"/>
  <c r="E382" i="23"/>
  <c r="E588" i="23"/>
  <c r="E468" i="23"/>
  <c r="E374" i="23"/>
  <c r="E578" i="23"/>
  <c r="E568" i="23"/>
  <c r="E469" i="23"/>
  <c r="E337" i="23"/>
  <c r="E373" i="23"/>
  <c r="E315" i="23"/>
  <c r="E325" i="23"/>
  <c r="E406" i="23"/>
  <c r="E520" i="23"/>
  <c r="E488" i="23"/>
  <c r="E501" i="23"/>
  <c r="E381" i="23"/>
  <c r="E471" i="23"/>
  <c r="E313" i="23"/>
  <c r="E589" i="23"/>
  <c r="E403" i="23"/>
  <c r="E466" i="23"/>
  <c r="E538" i="23"/>
  <c r="E366" i="23"/>
  <c r="E519" i="23"/>
  <c r="E560" i="23"/>
  <c r="E377" i="23"/>
  <c r="E326" i="23"/>
  <c r="E368" i="23"/>
  <c r="E544" i="23"/>
  <c r="E518" i="23"/>
  <c r="E400" i="23"/>
  <c r="E633" i="23"/>
  <c r="E548" i="23"/>
  <c r="E365" i="23"/>
  <c r="E459" i="23"/>
  <c r="E452" i="23"/>
  <c r="E580" i="23"/>
  <c r="E408" i="23"/>
  <c r="E362" i="23"/>
  <c r="E483" i="23"/>
  <c r="E546" i="23"/>
  <c r="E445" i="23"/>
  <c r="E392" i="23"/>
  <c r="E557" i="23"/>
  <c r="E558" i="23"/>
  <c r="E338" i="23"/>
  <c r="E525" i="23"/>
  <c r="E397" i="23"/>
  <c r="E352" i="23"/>
  <c r="E472" i="23"/>
  <c r="E358" i="23"/>
  <c r="G1" i="23" l="1"/>
  <c r="J1" i="23" s="1"/>
  <c r="G2" i="23"/>
  <c r="J2" i="23" s="1"/>
  <c r="E584" i="23"/>
  <c r="G3" i="23" l="1"/>
  <c r="J3" i="23" s="1"/>
</calcChain>
</file>

<file path=xl/sharedStrings.xml><?xml version="1.0" encoding="utf-8"?>
<sst xmlns="http://schemas.openxmlformats.org/spreadsheetml/2006/main" count="2032" uniqueCount="1532">
  <si>
    <t>Price without VAT</t>
  </si>
  <si>
    <t>black</t>
  </si>
  <si>
    <t>white</t>
  </si>
  <si>
    <t>blue</t>
  </si>
  <si>
    <t>kg</t>
  </si>
  <si>
    <t>sum kg</t>
  </si>
  <si>
    <t>Sum Price without VAT</t>
  </si>
  <si>
    <t>EUR</t>
  </si>
  <si>
    <t>NEW</t>
  </si>
  <si>
    <t>red</t>
  </si>
  <si>
    <t>SUM</t>
  </si>
  <si>
    <t>ordered</t>
  </si>
  <si>
    <t>pink</t>
  </si>
  <si>
    <t>greenn</t>
  </si>
  <si>
    <t>izdelek</t>
  </si>
  <si>
    <t>purple</t>
  </si>
  <si>
    <t>sum set</t>
  </si>
  <si>
    <t>sets</t>
  </si>
  <si>
    <t>360LINE D.O.O.</t>
  </si>
  <si>
    <t>VAT: SI32177330</t>
  </si>
  <si>
    <t>DISCOUNT</t>
  </si>
  <si>
    <t>%</t>
  </si>
  <si>
    <t>Sum pieces</t>
  </si>
  <si>
    <t>SUM including vat</t>
  </si>
  <si>
    <t>yellow</t>
  </si>
  <si>
    <t>L</t>
  </si>
  <si>
    <t>WHITE</t>
  </si>
  <si>
    <t>Palette No.:</t>
  </si>
  <si>
    <t>Date:</t>
  </si>
  <si>
    <t>Dimensions:</t>
  </si>
  <si>
    <t>Name:</t>
  </si>
  <si>
    <t>Signature:</t>
  </si>
  <si>
    <t>PAKIRANJE</t>
  </si>
  <si>
    <t>stranka</t>
  </si>
  <si>
    <t>št.naročila</t>
  </si>
  <si>
    <t>ODGOVOREN ZA PAKIRANJE IN ODPREMO:</t>
  </si>
  <si>
    <t>ime in priimek</t>
  </si>
  <si>
    <t>podpis</t>
  </si>
  <si>
    <t>datum SPAKIRANO</t>
  </si>
  <si>
    <t>BAČ 49A</t>
  </si>
  <si>
    <t xml:space="preserve">SI-6253 KNEŽAK </t>
  </si>
  <si>
    <t>Delivery address:</t>
  </si>
  <si>
    <t>SI56 3300 0001 0251 921</t>
  </si>
  <si>
    <t>SWIFT: SI56 3300 0001 0251 921</t>
  </si>
  <si>
    <t>Bic: HAABSI22</t>
  </si>
  <si>
    <t>Addiko Bank d.d.</t>
  </si>
  <si>
    <t>Address: Dunajska cesta 117, 1000 Ljubljana</t>
  </si>
  <si>
    <t>COMPANY NAME: 360LINE D.O.O.</t>
  </si>
  <si>
    <t>ADDRESS: Bač 49 A, 6253 Knežak, Slovenia (EU)</t>
  </si>
  <si>
    <t>spakirano</t>
  </si>
  <si>
    <t>LYNX wood</t>
  </si>
  <si>
    <t>360 hangboards</t>
  </si>
  <si>
    <t>360 accessories</t>
  </si>
  <si>
    <t>SO ILL wood</t>
  </si>
  <si>
    <t>SIMPL wood</t>
  </si>
  <si>
    <t>TTC (les+grifi)</t>
  </si>
  <si>
    <t>ROCK CITY wood</t>
  </si>
  <si>
    <t>ARTLINE PU</t>
  </si>
  <si>
    <t>PALETA Z ŽIGOM</t>
  </si>
  <si>
    <t>DA</t>
  </si>
  <si>
    <t>NE</t>
  </si>
  <si>
    <t>mint</t>
  </si>
  <si>
    <t>CUSTOMER:</t>
  </si>
  <si>
    <t>SUM:</t>
  </si>
  <si>
    <t>Production quota pet set</t>
  </si>
  <si>
    <t xml:space="preserve">Ordered production quota </t>
  </si>
  <si>
    <t>sum kos</t>
  </si>
  <si>
    <t>sum kos norma</t>
  </si>
  <si>
    <t>norma</t>
  </si>
  <si>
    <t>INDOOR VOLUMES</t>
  </si>
  <si>
    <t>SUM sets</t>
  </si>
  <si>
    <t xml:space="preserve">Sum pcs. by colour: </t>
  </si>
  <si>
    <t>Sum kg</t>
  </si>
  <si>
    <t>XL</t>
  </si>
  <si>
    <t>2XL</t>
  </si>
  <si>
    <t>screws
50 mm</t>
  </si>
  <si>
    <t>screws
70 mm</t>
  </si>
  <si>
    <t>screws
longer mm</t>
  </si>
  <si>
    <t>M</t>
  </si>
  <si>
    <t>S</t>
  </si>
  <si>
    <t>sloper</t>
  </si>
  <si>
    <t>jug</t>
  </si>
  <si>
    <t>edge</t>
  </si>
  <si>
    <t>incut</t>
  </si>
  <si>
    <t>SO ILL accessories</t>
  </si>
  <si>
    <t>DELTA wood</t>
  </si>
  <si>
    <t>NEO PU</t>
  </si>
  <si>
    <t>NEO GRP</t>
  </si>
  <si>
    <t>kosi/set</t>
  </si>
  <si>
    <t>ID</t>
  </si>
  <si>
    <t>TYPE</t>
  </si>
  <si>
    <t>SIZE</t>
  </si>
  <si>
    <t>PCS. IN SET</t>
  </si>
  <si>
    <t>FIXING</t>
  </si>
  <si>
    <t>PRICE WITHOUT VAT</t>
  </si>
  <si>
    <t>SUM of pcs.</t>
  </si>
  <si>
    <t>50mm</t>
  </si>
  <si>
    <t>70mm</t>
  </si>
  <si>
    <t>30mm</t>
  </si>
  <si>
    <t>40mm</t>
  </si>
  <si>
    <t>120mm</t>
  </si>
  <si>
    <t>bolt 30</t>
  </si>
  <si>
    <t>bolt 40</t>
  </si>
  <si>
    <t>bolt 50</t>
  </si>
  <si>
    <t>bolt 70</t>
  </si>
  <si>
    <t>bolt 90</t>
  </si>
  <si>
    <t>01</t>
  </si>
  <si>
    <t>02</t>
  </si>
  <si>
    <t>03</t>
  </si>
  <si>
    <t>04</t>
  </si>
  <si>
    <t>05</t>
  </si>
  <si>
    <t>06</t>
  </si>
  <si>
    <t>09</t>
  </si>
  <si>
    <t>GRP ORDER LIST</t>
  </si>
  <si>
    <t>DIFF GRP</t>
  </si>
  <si>
    <t>PU SUMMARY</t>
  </si>
  <si>
    <t>DIFF PU</t>
  </si>
  <si>
    <t>Barva</t>
  </si>
  <si>
    <t>PU/non PU</t>
  </si>
  <si>
    <t>ŠIFRA BREZ BARVE</t>
  </si>
  <si>
    <t>SIFRA Z BARVO</t>
  </si>
  <si>
    <t>ŠTEVILO NAROČENIH</t>
  </si>
  <si>
    <t>11</t>
  </si>
  <si>
    <t>12</t>
  </si>
  <si>
    <t>BROWN
RAL 8003</t>
  </si>
  <si>
    <t>MINT</t>
  </si>
  <si>
    <t>BROWN</t>
  </si>
  <si>
    <t xml:space="preserve"> </t>
  </si>
  <si>
    <t>brown</t>
  </si>
  <si>
    <t xml:space="preserve"> brown</t>
  </si>
  <si>
    <t>14</t>
  </si>
  <si>
    <t>BLACK              RAL 9005</t>
  </si>
  <si>
    <t xml:space="preserve">RED                RAL 3000 </t>
  </si>
  <si>
    <t xml:space="preserve">YELLOW       RAL 1018 </t>
  </si>
  <si>
    <t>BLUE             RAL 5015</t>
  </si>
  <si>
    <t>PINK             RAL 4003</t>
  </si>
  <si>
    <r>
      <t xml:space="preserve">PURPLE   </t>
    </r>
    <r>
      <rPr>
        <sz val="11"/>
        <color theme="0"/>
        <rFont val="Calibri"/>
        <family val="2"/>
        <scheme val="minor"/>
      </rPr>
      <t>nS4050-R60B/M</t>
    </r>
  </si>
  <si>
    <t>MINT   
RAL 6027</t>
  </si>
  <si>
    <t>VEZI PU</t>
  </si>
  <si>
    <t>VEZI GRP</t>
  </si>
  <si>
    <t>TENTOMEN PU</t>
  </si>
  <si>
    <t>TENTOMEN GRP</t>
  </si>
  <si>
    <t>BLUE PILL GRP</t>
  </si>
  <si>
    <t>ARTLINE GRP</t>
  </si>
  <si>
    <t>LYNX GRP</t>
  </si>
  <si>
    <t>LYNX PU</t>
  </si>
  <si>
    <t>READY GRP</t>
  </si>
  <si>
    <t>READY PU</t>
  </si>
  <si>
    <t>ROCK CITY GRP</t>
  </si>
  <si>
    <t>ROCK CITY PU</t>
  </si>
  <si>
    <t>DELTA GRP</t>
  </si>
  <si>
    <t>CHEETA GRP</t>
  </si>
  <si>
    <t xml:space="preserve">SNAP GRP </t>
  </si>
  <si>
    <t>ESPACE GRP</t>
  </si>
  <si>
    <t>360 GRP</t>
  </si>
  <si>
    <t>360 PU</t>
  </si>
  <si>
    <t>360 ghost line</t>
  </si>
  <si>
    <t>BANK DETAILS:</t>
  </si>
  <si>
    <r>
      <t xml:space="preserve">No. of pcs. by </t>
    </r>
    <r>
      <rPr>
        <b/>
        <sz val="12"/>
        <color theme="1"/>
        <rFont val="Calibri"/>
        <family val="2"/>
        <scheme val="minor"/>
      </rPr>
      <t>COLOR</t>
    </r>
  </si>
  <si>
    <r>
      <t xml:space="preserve">No. of pcs. by </t>
    </r>
    <r>
      <rPr>
        <b/>
        <sz val="12"/>
        <color theme="1"/>
        <rFont val="Calibri"/>
        <family val="2"/>
        <scheme val="minor"/>
      </rPr>
      <t>TEXTURE</t>
    </r>
  </si>
  <si>
    <t>all texture</t>
  </si>
  <si>
    <t>dual texture</t>
  </si>
  <si>
    <t>XS</t>
  </si>
  <si>
    <r>
      <t xml:space="preserve">No. of pcs. by 
</t>
    </r>
    <r>
      <rPr>
        <b/>
        <sz val="12"/>
        <color theme="1"/>
        <rFont val="Calibri"/>
        <family val="2"/>
        <scheme val="minor"/>
      </rPr>
      <t>TYPE</t>
    </r>
  </si>
  <si>
    <t>positive</t>
  </si>
  <si>
    <t>3XL</t>
  </si>
  <si>
    <t>various</t>
  </si>
  <si>
    <t>footholds</t>
  </si>
  <si>
    <t>micros</t>
  </si>
  <si>
    <t>ledge</t>
  </si>
  <si>
    <t>crimp</t>
  </si>
  <si>
    <t>dish</t>
  </si>
  <si>
    <t>pinch</t>
  </si>
  <si>
    <t>pocket</t>
  </si>
  <si>
    <t>insert</t>
  </si>
  <si>
    <t>feature</t>
  </si>
  <si>
    <t>scoop</t>
  </si>
  <si>
    <t>90mm</t>
  </si>
  <si>
    <r>
      <t>No. of</t>
    </r>
    <r>
      <rPr>
        <b/>
        <sz val="12"/>
        <color theme="1"/>
        <rFont val="Calibri"/>
        <family val="2"/>
        <scheme val="minor"/>
      </rPr>
      <t xml:space="preserve"> SCREWS</t>
    </r>
    <r>
      <rPr>
        <sz val="12"/>
        <color theme="1"/>
        <rFont val="Calibri"/>
        <family val="2"/>
        <scheme val="minor"/>
      </rPr>
      <t xml:space="preserve"> needed </t>
    </r>
  </si>
  <si>
    <r>
      <t>No. of</t>
    </r>
    <r>
      <rPr>
        <b/>
        <sz val="12"/>
        <color theme="1"/>
        <rFont val="Calibri"/>
        <family val="2"/>
        <scheme val="minor"/>
      </rPr>
      <t xml:space="preserve"> BOLTS</t>
    </r>
    <r>
      <rPr>
        <sz val="12"/>
        <color theme="1"/>
        <rFont val="Calibri"/>
        <family val="2"/>
        <scheme val="minor"/>
      </rPr>
      <t xml:space="preserve"> needed </t>
    </r>
  </si>
  <si>
    <t>prod. quota</t>
  </si>
  <si>
    <t xml:space="preserve">SUM  </t>
  </si>
  <si>
    <t>SUM (price wtihout VAT)</t>
  </si>
  <si>
    <t>D:t</t>
  </si>
  <si>
    <t>D9:t9</t>
  </si>
  <si>
    <t>TEXTURE</t>
  </si>
  <si>
    <t>bright green</t>
  </si>
  <si>
    <t>BRIGHT
GREEN          RAL 6018</t>
  </si>
  <si>
    <t>NEO PE</t>
  </si>
  <si>
    <t>PU ORDER LIST</t>
  </si>
  <si>
    <t>PE ORDER LIST</t>
  </si>
  <si>
    <t>PE SUMMARY</t>
  </si>
  <si>
    <t>GRP SUMMARY</t>
  </si>
  <si>
    <t>DIFF PE</t>
  </si>
  <si>
    <t>PE holds</t>
  </si>
  <si>
    <t>100mm</t>
  </si>
  <si>
    <t>bolt 100</t>
  </si>
  <si>
    <t>bolt 120</t>
  </si>
  <si>
    <t>bolt 140</t>
  </si>
  <si>
    <t>140mm</t>
  </si>
  <si>
    <t>GOOD HOLDS PE</t>
  </si>
  <si>
    <t>G-1PE</t>
  </si>
  <si>
    <t>G-2PE</t>
  </si>
  <si>
    <t>G-3PE</t>
  </si>
  <si>
    <t>G-4PE</t>
  </si>
  <si>
    <t>G-5PE</t>
  </si>
  <si>
    <t>G-6PE</t>
  </si>
  <si>
    <t>G-7PE</t>
  </si>
  <si>
    <t>G-8PE</t>
  </si>
  <si>
    <t>G-9PE</t>
  </si>
  <si>
    <t>G-10PE</t>
  </si>
  <si>
    <t>G-11PE</t>
  </si>
  <si>
    <t>G-12PE</t>
  </si>
  <si>
    <t>G-13PE</t>
  </si>
  <si>
    <t>G-14PE</t>
  </si>
  <si>
    <t>G-15PE</t>
  </si>
  <si>
    <t>G-16PE</t>
  </si>
  <si>
    <t>G-17PE</t>
  </si>
  <si>
    <t>G-18PE</t>
  </si>
  <si>
    <t>G-19PE</t>
  </si>
  <si>
    <t>G-20PE</t>
  </si>
  <si>
    <t>G-21PE</t>
  </si>
  <si>
    <t>Customer:</t>
  </si>
  <si>
    <t>GOOD PE - PRODUCTION LIST</t>
  </si>
  <si>
    <t>št. Naročila:</t>
  </si>
  <si>
    <t>10cm CYLINDER symbol for sizing is representing PE material</t>
  </si>
  <si>
    <t>'GOOD PE'!</t>
  </si>
  <si>
    <t>G-1PE-01</t>
  </si>
  <si>
    <t>G-1PE-02</t>
  </si>
  <si>
    <t>G-1PE-03</t>
  </si>
  <si>
    <t>G-1PE-04</t>
  </si>
  <si>
    <t>G-1PE-05</t>
  </si>
  <si>
    <t>G-1PE-06</t>
  </si>
  <si>
    <t>G-1PE-09</t>
  </si>
  <si>
    <t>G-1PE-11</t>
  </si>
  <si>
    <t>G-1PE-12</t>
  </si>
  <si>
    <t>G-1PE-14</t>
  </si>
  <si>
    <t>G-3PE-01</t>
  </si>
  <si>
    <t>G-3PE-02</t>
  </si>
  <si>
    <t>G-3PE-03</t>
  </si>
  <si>
    <t>G-3PE-04</t>
  </si>
  <si>
    <t>G-3PE-05</t>
  </si>
  <si>
    <t>G-3PE-06</t>
  </si>
  <si>
    <t>G-3PE-09</t>
  </si>
  <si>
    <t>G-3PE-11</t>
  </si>
  <si>
    <t>G-3PE-12</t>
  </si>
  <si>
    <t>G-3PE-14</t>
  </si>
  <si>
    <t>G-5PE-01</t>
  </si>
  <si>
    <t>G-5PE-02</t>
  </si>
  <si>
    <t>G-5PE-03</t>
  </si>
  <si>
    <t>G-5PE-04</t>
  </si>
  <si>
    <t>G-5PE-05</t>
  </si>
  <si>
    <t>G-5PE-06</t>
  </si>
  <si>
    <t>G-5PE-09</t>
  </si>
  <si>
    <t>G-5PE-11</t>
  </si>
  <si>
    <t>G-5PE-12</t>
  </si>
  <si>
    <t>G-5PE-14</t>
  </si>
  <si>
    <t>G-8PE-01</t>
  </si>
  <si>
    <t>G-8PE-02</t>
  </si>
  <si>
    <t>G-8PE-03</t>
  </si>
  <si>
    <t>G-8PE-04</t>
  </si>
  <si>
    <t>G-8PE-05</t>
  </si>
  <si>
    <t>G-8PE-06</t>
  </si>
  <si>
    <t>G-8PE-09</t>
  </si>
  <si>
    <t>G-8PE-11</t>
  </si>
  <si>
    <t>G-8PE-12</t>
  </si>
  <si>
    <t>G-8PE-14</t>
  </si>
  <si>
    <t>G-10PE-01</t>
  </si>
  <si>
    <t>G-10PE-02</t>
  </si>
  <si>
    <t>G-10PE-03</t>
  </si>
  <si>
    <t>G-10PE-04</t>
  </si>
  <si>
    <t>G-10PE-05</t>
  </si>
  <si>
    <t>G-10PE-06</t>
  </si>
  <si>
    <t>G-10PE-09</t>
  </si>
  <si>
    <t>G-10PE-11</t>
  </si>
  <si>
    <t>G-10PE-12</t>
  </si>
  <si>
    <t>G-10PE-14</t>
  </si>
  <si>
    <t>G-13PE-01</t>
  </si>
  <si>
    <t>G-13PE-02</t>
  </si>
  <si>
    <t>G-13PE-03</t>
  </si>
  <si>
    <t>G-13PE-04</t>
  </si>
  <si>
    <t>G-13PE-05</t>
  </si>
  <si>
    <t>G-13PE-06</t>
  </si>
  <si>
    <t>G-13PE-09</t>
  </si>
  <si>
    <t>G-13PE-11</t>
  </si>
  <si>
    <t>G-13PE-12</t>
  </si>
  <si>
    <t>G-13PE-14</t>
  </si>
  <si>
    <t>G-18PE-01</t>
  </si>
  <si>
    <t>G-18PE-02</t>
  </si>
  <si>
    <t>G-18PE-03</t>
  </si>
  <si>
    <t>G-18PE-04</t>
  </si>
  <si>
    <t>G-18PE-05</t>
  </si>
  <si>
    <t>G-18PE-06</t>
  </si>
  <si>
    <t>G-18PE-09</t>
  </si>
  <si>
    <t>G-18PE-11</t>
  </si>
  <si>
    <t>G-18PE-12</t>
  </si>
  <si>
    <t>G-18PE-14</t>
  </si>
  <si>
    <t>G-20PE-01</t>
  </si>
  <si>
    <t>G-20PE-02</t>
  </si>
  <si>
    <t>G-20PE-03</t>
  </si>
  <si>
    <t>G-20PE-04</t>
  </si>
  <si>
    <t>G-20PE-05</t>
  </si>
  <si>
    <t>G-20PE-06</t>
  </si>
  <si>
    <t>G-20PE-09</t>
  </si>
  <si>
    <t>G-20PE-11</t>
  </si>
  <si>
    <t>G-20PE-12</t>
  </si>
  <si>
    <t>G-20PE-14</t>
  </si>
  <si>
    <t>G-6PE-01</t>
  </si>
  <si>
    <t>G-6PE-02</t>
  </si>
  <si>
    <t>G-6PE-03</t>
  </si>
  <si>
    <t>G-6PE-04</t>
  </si>
  <si>
    <t>G-6PE-05</t>
  </si>
  <si>
    <t>G-6PE-06</t>
  </si>
  <si>
    <t>G-6PE-09</t>
  </si>
  <si>
    <t>G-6PE-11</t>
  </si>
  <si>
    <t>G-6PE-12</t>
  </si>
  <si>
    <t>G-6PE-14</t>
  </si>
  <si>
    <t>G-9PE-01</t>
  </si>
  <si>
    <t>G-9PE-02</t>
  </si>
  <si>
    <t>G-9PE-03</t>
  </si>
  <si>
    <t>G-9PE-04</t>
  </si>
  <si>
    <t>G-9PE-05</t>
  </si>
  <si>
    <t>G-9PE-06</t>
  </si>
  <si>
    <t>G-9PE-09</t>
  </si>
  <si>
    <t>G-9PE-11</t>
  </si>
  <si>
    <t>G-9PE-12</t>
  </si>
  <si>
    <t>G-9PE-14</t>
  </si>
  <si>
    <t>G-11PE-01</t>
  </si>
  <si>
    <t>G-11PE-02</t>
  </si>
  <si>
    <t>G-11PE-03</t>
  </si>
  <si>
    <t>G-11PE-04</t>
  </si>
  <si>
    <t>G-11PE-05</t>
  </si>
  <si>
    <t>G-11PE-06</t>
  </si>
  <si>
    <t>G-11PE-09</t>
  </si>
  <si>
    <t>G-11PE-11</t>
  </si>
  <si>
    <t>G-11PE-12</t>
  </si>
  <si>
    <t>G-11PE-14</t>
  </si>
  <si>
    <t>G-12PE-01</t>
  </si>
  <si>
    <t>G-12PE-02</t>
  </si>
  <si>
    <t>G-12PE-03</t>
  </si>
  <si>
    <t>G-12PE-04</t>
  </si>
  <si>
    <t>G-12PE-05</t>
  </si>
  <si>
    <t>G-12PE-06</t>
  </si>
  <si>
    <t>G-12PE-09</t>
  </si>
  <si>
    <t>G-12PE-11</t>
  </si>
  <si>
    <t>G-12PE-12</t>
  </si>
  <si>
    <t>G-12PE-14</t>
  </si>
  <si>
    <t>G-14PE-01</t>
  </si>
  <si>
    <t>G-14PE-02</t>
  </si>
  <si>
    <t>G-14PE-03</t>
  </si>
  <si>
    <t>G-14PE-04</t>
  </si>
  <si>
    <t>G-14PE-05</t>
  </si>
  <si>
    <t>G-14PE-06</t>
  </si>
  <si>
    <t>G-14PE-09</t>
  </si>
  <si>
    <t>G-14PE-11</t>
  </si>
  <si>
    <t>G-14PE-12</t>
  </si>
  <si>
    <t>G-14PE-14</t>
  </si>
  <si>
    <t>G-2PE-01</t>
  </si>
  <si>
    <t>G-2PE-02</t>
  </si>
  <si>
    <t>G-2PE-03</t>
  </si>
  <si>
    <t>G-2PE-04</t>
  </si>
  <si>
    <t>G-2PE-05</t>
  </si>
  <si>
    <t>G-2PE-06</t>
  </si>
  <si>
    <t>G-2PE-09</t>
  </si>
  <si>
    <t>G-2PE-11</t>
  </si>
  <si>
    <t>G-2PE-12</t>
  </si>
  <si>
    <t>G-2PE-14</t>
  </si>
  <si>
    <t>G-4PE-01</t>
  </si>
  <si>
    <t>G-4PE-02</t>
  </si>
  <si>
    <t>G-4PE-03</t>
  </si>
  <si>
    <t>G-4PE-04</t>
  </si>
  <si>
    <t>G-4PE-05</t>
  </si>
  <si>
    <t>G-4PE-06</t>
  </si>
  <si>
    <t>G-4PE-09</t>
  </si>
  <si>
    <t>G-4PE-11</t>
  </si>
  <si>
    <t>G-4PE-12</t>
  </si>
  <si>
    <t>G-4PE-14</t>
  </si>
  <si>
    <t>G-7PE-01</t>
  </si>
  <si>
    <t>G-7PE-02</t>
  </si>
  <si>
    <t>G-7PE-03</t>
  </si>
  <si>
    <t>G-7PE-04</t>
  </si>
  <si>
    <t>G-7PE-05</t>
  </si>
  <si>
    <t>G-7PE-06</t>
  </si>
  <si>
    <t>G-7PE-09</t>
  </si>
  <si>
    <t>G-7PE-11</t>
  </si>
  <si>
    <t>G-7PE-12</t>
  </si>
  <si>
    <t>G-7PE-14</t>
  </si>
  <si>
    <t>G-15PE-01</t>
  </si>
  <si>
    <t>G-15PE-02</t>
  </si>
  <si>
    <t>G-15PE-03</t>
  </si>
  <si>
    <t>G-15PE-04</t>
  </si>
  <si>
    <t>G-15PE-05</t>
  </si>
  <si>
    <t>G-15PE-06</t>
  </si>
  <si>
    <t>G-15PE-09</t>
  </si>
  <si>
    <t>G-15PE-11</t>
  </si>
  <si>
    <t>G-15PE-12</t>
  </si>
  <si>
    <t>G-15PE-14</t>
  </si>
  <si>
    <t>G-16PE-01</t>
  </si>
  <si>
    <t>G-16PE-02</t>
  </si>
  <si>
    <t>G-16PE-03</t>
  </si>
  <si>
    <t>G-16PE-04</t>
  </si>
  <si>
    <t>G-16PE-05</t>
  </si>
  <si>
    <t>G-16PE-06</t>
  </si>
  <si>
    <t>G-16PE-09</t>
  </si>
  <si>
    <t>G-16PE-11</t>
  </si>
  <si>
    <t>G-16PE-12</t>
  </si>
  <si>
    <t>G-16PE-14</t>
  </si>
  <si>
    <t>G-17PE-01</t>
  </si>
  <si>
    <t>G-17PE-02</t>
  </si>
  <si>
    <t>G-17PE-03</t>
  </si>
  <si>
    <t>G-17PE-04</t>
  </si>
  <si>
    <t>G-17PE-05</t>
  </si>
  <si>
    <t>G-17PE-06</t>
  </si>
  <si>
    <t>G-17PE-09</t>
  </si>
  <si>
    <t>G-17PE-11</t>
  </si>
  <si>
    <t>G-17PE-12</t>
  </si>
  <si>
    <t>G-17PE-14</t>
  </si>
  <si>
    <t>G-21PE-02</t>
  </si>
  <si>
    <t>G-21PE-03</t>
  </si>
  <si>
    <t>G-21PE-04</t>
  </si>
  <si>
    <t>G-21PE-05</t>
  </si>
  <si>
    <t>G-21PE-06</t>
  </si>
  <si>
    <t>G-21PE-09</t>
  </si>
  <si>
    <t>G-21PE-11</t>
  </si>
  <si>
    <t>G-21PE-12</t>
  </si>
  <si>
    <t>G-21PE-01</t>
  </si>
  <si>
    <t>G-21PE-14</t>
  </si>
  <si>
    <t>G-19PE-01</t>
  </si>
  <si>
    <t>G-19PE-02</t>
  </si>
  <si>
    <t>G-19PE-03</t>
  </si>
  <si>
    <t>G-19PE-04</t>
  </si>
  <si>
    <t>G-19PE-05</t>
  </si>
  <si>
    <t>G-19PE-06</t>
  </si>
  <si>
    <t>G-19PE-09</t>
  </si>
  <si>
    <t>G-19PE-11</t>
  </si>
  <si>
    <t>G-19PE-12</t>
  </si>
  <si>
    <t>G-19PE-14</t>
  </si>
  <si>
    <t>screws/
bolts</t>
  </si>
  <si>
    <t>APRICOT
ORANGE 
RAL 1033</t>
  </si>
  <si>
    <t>DEEP ORANGE          
RAL 2011</t>
  </si>
  <si>
    <t>PURE 
GREEN
RAL 6037</t>
  </si>
  <si>
    <t>GREY  
RAL 7001</t>
  </si>
  <si>
    <t>DEEP ROSE 
RAL 4008</t>
  </si>
  <si>
    <t>15</t>
  </si>
  <si>
    <t>07</t>
  </si>
  <si>
    <t>08</t>
  </si>
  <si>
    <t>10</t>
  </si>
  <si>
    <t>13</t>
  </si>
  <si>
    <t>G-1PE-07</t>
  </si>
  <si>
    <t>G-2PE-07</t>
  </si>
  <si>
    <t>G-3PE-07</t>
  </si>
  <si>
    <t>G-4PE-07</t>
  </si>
  <si>
    <t>G-5PE-07</t>
  </si>
  <si>
    <t>G-6PE-07</t>
  </si>
  <si>
    <t>G-7PE-07</t>
  </si>
  <si>
    <t>G-8PE-07</t>
  </si>
  <si>
    <t>G-9PE-07</t>
  </si>
  <si>
    <t>G-10PE-07</t>
  </si>
  <si>
    <t>G-11PE-07</t>
  </si>
  <si>
    <t>G-12PE-07</t>
  </si>
  <si>
    <t>G-13PE-07</t>
  </si>
  <si>
    <t>G-14PE-07</t>
  </si>
  <si>
    <t>G-15PE-07</t>
  </si>
  <si>
    <t>G-16PE-07</t>
  </si>
  <si>
    <t>G-17PE-07</t>
  </si>
  <si>
    <t>G-18PE-07</t>
  </si>
  <si>
    <t>G-19PE-07</t>
  </si>
  <si>
    <t>G-20PE-07</t>
  </si>
  <si>
    <t>G-21PE-07</t>
  </si>
  <si>
    <t>G-1PE-08</t>
  </si>
  <si>
    <t>G-2PE-08</t>
  </si>
  <si>
    <t>G-3PE-08</t>
  </si>
  <si>
    <t>G-4PE-08</t>
  </si>
  <si>
    <t>G-5PE-08</t>
  </si>
  <si>
    <t>G-6PE-08</t>
  </si>
  <si>
    <t>G-7PE-08</t>
  </si>
  <si>
    <t>G-8PE-08</t>
  </si>
  <si>
    <t>G-9PE-08</t>
  </si>
  <si>
    <t>G-10PE-08</t>
  </si>
  <si>
    <t>G-11PE-08</t>
  </si>
  <si>
    <t>G-12PE-08</t>
  </si>
  <si>
    <t>G-13PE-08</t>
  </si>
  <si>
    <t>G-14PE-08</t>
  </si>
  <si>
    <t>G-15PE-08</t>
  </si>
  <si>
    <t>G-16PE-08</t>
  </si>
  <si>
    <t>G-17PE-08</t>
  </si>
  <si>
    <t>G-18PE-08</t>
  </si>
  <si>
    <t>G-19PE-08</t>
  </si>
  <si>
    <t>G-20PE-08</t>
  </si>
  <si>
    <t>G-21PE-08</t>
  </si>
  <si>
    <t>G-1PE-15</t>
  </si>
  <si>
    <t>G-2PE-15</t>
  </si>
  <si>
    <t>G-3PE-15</t>
  </si>
  <si>
    <t>G-4PE-15</t>
  </si>
  <si>
    <t>G-5PE-15</t>
  </si>
  <si>
    <t>G-6PE-15</t>
  </si>
  <si>
    <t>G-7PE-15</t>
  </si>
  <si>
    <t>G-8PE-15</t>
  </si>
  <si>
    <t>G-9PE-15</t>
  </si>
  <si>
    <t>G-10PE-15</t>
  </si>
  <si>
    <t>G-11PE-15</t>
  </si>
  <si>
    <t>G-12PE-15</t>
  </si>
  <si>
    <t>G-13PE-15</t>
  </si>
  <si>
    <t>G-14PE-15</t>
  </si>
  <si>
    <t>G-15PE-15</t>
  </si>
  <si>
    <t>G-16PE-15</t>
  </si>
  <si>
    <t>G-17PE-15</t>
  </si>
  <si>
    <t>G-18PE-15</t>
  </si>
  <si>
    <t>G-19PE-15</t>
  </si>
  <si>
    <t>G-20PE-15</t>
  </si>
  <si>
    <t>G-21PE-15</t>
  </si>
  <si>
    <t>G-1PE-10</t>
  </si>
  <si>
    <t>G-2PE-10</t>
  </si>
  <si>
    <t>G-3PE-10</t>
  </si>
  <si>
    <t>G-4PE-10</t>
  </si>
  <si>
    <t>G-5PE-10</t>
  </si>
  <si>
    <t>G-6PE-10</t>
  </si>
  <si>
    <t>G-7PE-10</t>
  </si>
  <si>
    <t>G-8PE-10</t>
  </si>
  <si>
    <t>G-9PE-10</t>
  </si>
  <si>
    <t>G-10PE-10</t>
  </si>
  <si>
    <t>G-11PE-10</t>
  </si>
  <si>
    <t>G-12PE-10</t>
  </si>
  <si>
    <t>G-13PE-10</t>
  </si>
  <si>
    <t>G-14PE-10</t>
  </si>
  <si>
    <t>G-15PE-10</t>
  </si>
  <si>
    <t>G-16PE-10</t>
  </si>
  <si>
    <t>G-17PE-10</t>
  </si>
  <si>
    <t>G-18PE-10</t>
  </si>
  <si>
    <t>G-19PE-10</t>
  </si>
  <si>
    <t>G-20PE-10</t>
  </si>
  <si>
    <t>G-21PE-10</t>
  </si>
  <si>
    <t>G-1PE-13</t>
  </si>
  <si>
    <t>G-2PE-13</t>
  </si>
  <si>
    <t>G-3PE-13</t>
  </si>
  <si>
    <t>G-4PE-13</t>
  </si>
  <si>
    <t>G-5PE-13</t>
  </si>
  <si>
    <t>G-6PE-13</t>
  </si>
  <si>
    <t>G-7PE-13</t>
  </si>
  <si>
    <t>G-8PE-13</t>
  </si>
  <si>
    <t>G-9PE-13</t>
  </si>
  <si>
    <t>G-10PE-13</t>
  </si>
  <si>
    <t>G-11PE-13</t>
  </si>
  <si>
    <t>G-12PE-13</t>
  </si>
  <si>
    <t>G-13PE-13</t>
  </si>
  <si>
    <t>G-14PE-13</t>
  </si>
  <si>
    <t>G-15PE-13</t>
  </si>
  <si>
    <t>G-16PE-13</t>
  </si>
  <si>
    <t>G-17PE-13</t>
  </si>
  <si>
    <t>G-18PE-13</t>
  </si>
  <si>
    <t>G-19PE-13</t>
  </si>
  <si>
    <t>G-20PE-13</t>
  </si>
  <si>
    <t>G-21PE-13</t>
  </si>
  <si>
    <t>360 PE</t>
  </si>
  <si>
    <t>READY PE</t>
  </si>
  <si>
    <t>DELTA PU</t>
  </si>
  <si>
    <t>BASIC PE</t>
  </si>
  <si>
    <t>PLAY wood</t>
  </si>
  <si>
    <t>DCJ-PE</t>
  </si>
  <si>
    <t>Dual Tex.</t>
  </si>
  <si>
    <t xml:space="preserve">screws </t>
  </si>
  <si>
    <t>DCF-PE</t>
  </si>
  <si>
    <t>DCJ-PE-01</t>
  </si>
  <si>
    <t>DCJ-PE-02</t>
  </si>
  <si>
    <t>DCJ-PE-03</t>
  </si>
  <si>
    <t>DCJ-PE-04</t>
  </si>
  <si>
    <t>DCJ-PE-05</t>
  </si>
  <si>
    <t>DCJ-PE-06</t>
  </si>
  <si>
    <t>DCJ-PE-07</t>
  </si>
  <si>
    <t>DCJ-PE-08</t>
  </si>
  <si>
    <t>DCJ-PE-09</t>
  </si>
  <si>
    <t>DCJ-PE-10</t>
  </si>
  <si>
    <t>DCJ-PE-11</t>
  </si>
  <si>
    <t>DCJ-PE-12</t>
  </si>
  <si>
    <t>DCJ-PE-13</t>
  </si>
  <si>
    <t>DCJ-PE-14</t>
  </si>
  <si>
    <t>DCJ-PE-15</t>
  </si>
  <si>
    <t>DCF-PE-01</t>
  </si>
  <si>
    <t>DCF-PE-02</t>
  </si>
  <si>
    <t>DCF-PE-03</t>
  </si>
  <si>
    <t>DCF-PE-04</t>
  </si>
  <si>
    <t>DCF-PE-05</t>
  </si>
  <si>
    <t>DCF-PE-06</t>
  </si>
  <si>
    <t>DCF-PE-07</t>
  </si>
  <si>
    <t>DCF-PE-08</t>
  </si>
  <si>
    <t>DCF-PE-09</t>
  </si>
  <si>
    <t>DCF-PE-10</t>
  </si>
  <si>
    <t>DCF-PE-11</t>
  </si>
  <si>
    <t>DCF-PE-12</t>
  </si>
  <si>
    <t>DCF-PE-13</t>
  </si>
  <si>
    <t>DCF-PE-14</t>
  </si>
  <si>
    <t>DCF-PE-15</t>
  </si>
  <si>
    <t>LYNX PE</t>
  </si>
  <si>
    <t>EMBER</t>
  </si>
  <si>
    <t>SUM production quota:</t>
  </si>
  <si>
    <t>VSOTA</t>
  </si>
  <si>
    <t>JOY PE</t>
  </si>
  <si>
    <t>10cm CUBE symbol for sizing is representing PE material</t>
  </si>
  <si>
    <t>G-1-GRP</t>
  </si>
  <si>
    <t>G-2-GRP</t>
  </si>
  <si>
    <t>G-3-GRP</t>
  </si>
  <si>
    <t>G-4-GRP</t>
  </si>
  <si>
    <t>G-5-GRP</t>
  </si>
  <si>
    <t>G-6-GRP</t>
  </si>
  <si>
    <t>G-7-GRP</t>
  </si>
  <si>
    <t>G-8-GRP</t>
  </si>
  <si>
    <t>G-9-GRP</t>
  </si>
  <si>
    <t>JOY GRP</t>
  </si>
  <si>
    <t>DIMENSIONS</t>
  </si>
  <si>
    <t>41x23,5x9,5 cm</t>
  </si>
  <si>
    <t>48x34x16,5 cm</t>
  </si>
  <si>
    <t>60x39x12 cm</t>
  </si>
  <si>
    <t>61x32x16,5 cm</t>
  </si>
  <si>
    <t>54x27x26 cm</t>
  </si>
  <si>
    <t>screws</t>
  </si>
  <si>
    <t>SUM pcs.</t>
  </si>
  <si>
    <r>
      <t>No. of GRP</t>
    </r>
    <r>
      <rPr>
        <sz val="11"/>
        <color theme="1"/>
        <rFont val="Calibri"/>
        <family val="2"/>
        <scheme val="minor"/>
      </rPr>
      <t xml:space="preserve"> pcs. by 
</t>
    </r>
    <r>
      <rPr>
        <b/>
        <sz val="11"/>
        <color theme="1"/>
        <rFont val="Calibri"/>
        <family val="2"/>
        <scheme val="minor"/>
      </rPr>
      <t>SIZE</t>
    </r>
  </si>
  <si>
    <t>longer</t>
  </si>
  <si>
    <t>GOOD GRP - PRODUCTION LIST</t>
  </si>
  <si>
    <t>TEX.</t>
  </si>
  <si>
    <t>all tex</t>
  </si>
  <si>
    <t>41x30x12 cm</t>
  </si>
  <si>
    <t>43x18x16 cm</t>
  </si>
  <si>
    <t>50,5x25x16 cm</t>
  </si>
  <si>
    <t>87x47x35 cm</t>
  </si>
  <si>
    <t xml:space="preserve">GOOD HOLDS GRP - Made in Slovenia </t>
  </si>
  <si>
    <t>GRP macros</t>
  </si>
  <si>
    <t>'GOOD GRP'!</t>
  </si>
  <si>
    <t>M2</t>
  </si>
  <si>
    <t>G-1-GRP-01</t>
  </si>
  <si>
    <t>G-1-GRP-02</t>
  </si>
  <si>
    <t>G-1-GRP-03</t>
  </si>
  <si>
    <t>G-1-GRP-04</t>
  </si>
  <si>
    <t>G-1-GRP-05</t>
  </si>
  <si>
    <t>G-1-GRP-06</t>
  </si>
  <si>
    <t>G-1-GRP-07</t>
  </si>
  <si>
    <t>G-1-GRP-08</t>
  </si>
  <si>
    <t>G-1-GRP-09</t>
  </si>
  <si>
    <t>G-1-GRP-10</t>
  </si>
  <si>
    <t>G-1-GRP-100</t>
  </si>
  <si>
    <t>G-1-GRP-11</t>
  </si>
  <si>
    <t>G-1-GRP-12</t>
  </si>
  <si>
    <t>G-1-GRP-13</t>
  </si>
  <si>
    <t>G-1-GRP-15</t>
  </si>
  <si>
    <t>G-2-GRP-01</t>
  </si>
  <si>
    <t>G-2-GRP-02</t>
  </si>
  <si>
    <t>G-2-GRP-03</t>
  </si>
  <si>
    <t>G-2-GRP-04</t>
  </si>
  <si>
    <t>G-2-GRP-05</t>
  </si>
  <si>
    <t>G-2-GRP-06</t>
  </si>
  <si>
    <t>G-2-GRP-07</t>
  </si>
  <si>
    <t>G-2-GRP-08</t>
  </si>
  <si>
    <t>G-2-GRP-09</t>
  </si>
  <si>
    <t>G-2-GRP-10</t>
  </si>
  <si>
    <t>G-2-GRP-100</t>
  </si>
  <si>
    <t>G-2-GRP-11</t>
  </si>
  <si>
    <t>G-2-GRP-12</t>
  </si>
  <si>
    <t>G-2-GRP-13</t>
  </si>
  <si>
    <t>G-2-GRP-15</t>
  </si>
  <si>
    <t>G-3-GRP-01</t>
  </si>
  <si>
    <t>G-3-GRP-02</t>
  </si>
  <si>
    <t>G-3-GRP-03</t>
  </si>
  <si>
    <t>G-3-GRP-04</t>
  </si>
  <si>
    <t>G-3-GRP-05</t>
  </si>
  <si>
    <t>G-3-GRP-06</t>
  </si>
  <si>
    <t>G-3-GRP-07</t>
  </si>
  <si>
    <t>G-3-GRP-08</t>
  </si>
  <si>
    <t>G-3-GRP-09</t>
  </si>
  <si>
    <t>G-3-GRP-10</t>
  </si>
  <si>
    <t>G-3-GRP-100</t>
  </si>
  <si>
    <t>G-3-GRP-11</t>
  </si>
  <si>
    <t>G-3-GRP-12</t>
  </si>
  <si>
    <t>G-3-GRP-13</t>
  </si>
  <si>
    <t>G-3-GRP-15</t>
  </si>
  <si>
    <t>G-4-GRP-01</t>
  </si>
  <si>
    <t>G-4-GRP-02</t>
  </si>
  <si>
    <t>G-4-GRP-03</t>
  </si>
  <si>
    <t>G-4-GRP-04</t>
  </si>
  <si>
    <t>G-4-GRP-05</t>
  </si>
  <si>
    <t>G-4-GRP-06</t>
  </si>
  <si>
    <t>G-4-GRP-07</t>
  </si>
  <si>
    <t>G-4-GRP-08</t>
  </si>
  <si>
    <t>G-4-GRP-09</t>
  </si>
  <si>
    <t>G-4-GRP-10</t>
  </si>
  <si>
    <t>G-4-GRP-100</t>
  </si>
  <si>
    <t>G-4-GRP-11</t>
  </si>
  <si>
    <t>G-4-GRP-12</t>
  </si>
  <si>
    <t>G-4-GRP-13</t>
  </si>
  <si>
    <t>G-4-GRP-15</t>
  </si>
  <si>
    <t>G-5-GRP-01</t>
  </si>
  <si>
    <t>G-5-GRP-02</t>
  </si>
  <si>
    <t>G-5-GRP-03</t>
  </si>
  <si>
    <t>G-5-GRP-04</t>
  </si>
  <si>
    <t>G-5-GRP-05</t>
  </si>
  <si>
    <t>G-5-GRP-06</t>
  </si>
  <si>
    <t>G-5-GRP-07</t>
  </si>
  <si>
    <t>G-5-GRP-08</t>
  </si>
  <si>
    <t>G-5-GRP-09</t>
  </si>
  <si>
    <t>G-5-GRP-10</t>
  </si>
  <si>
    <t>G-5-GRP-100</t>
  </si>
  <si>
    <t>G-5-GRP-11</t>
  </si>
  <si>
    <t>G-5-GRP-12</t>
  </si>
  <si>
    <t>G-5-GRP-13</t>
  </si>
  <si>
    <t>G-5-GRP-15</t>
  </si>
  <si>
    <t>G-6-GRP-01</t>
  </si>
  <si>
    <t>G-6-GRP-02</t>
  </si>
  <si>
    <t>G-6-GRP-03</t>
  </si>
  <si>
    <t>G-6-GRP-04</t>
  </si>
  <si>
    <t>G-6-GRP-05</t>
  </si>
  <si>
    <t>G-6-GRP-06</t>
  </si>
  <si>
    <t>G-6-GRP-07</t>
  </si>
  <si>
    <t>G-6-GRP-08</t>
  </si>
  <si>
    <t>G-6-GRP-09</t>
  </si>
  <si>
    <t>G-6-GRP-10</t>
  </si>
  <si>
    <t>G-6-GRP-100</t>
  </si>
  <si>
    <t>G-6-GRP-11</t>
  </si>
  <si>
    <t>G-6-GRP-12</t>
  </si>
  <si>
    <t>G-6-GRP-13</t>
  </si>
  <si>
    <t>G-6-GRP-15</t>
  </si>
  <si>
    <t>G-7-GRP-01</t>
  </si>
  <si>
    <t>G-7-GRP-02</t>
  </si>
  <si>
    <t>G-7-GRP-03</t>
  </si>
  <si>
    <t>G-7-GRP-04</t>
  </si>
  <si>
    <t>G-7-GRP-05</t>
  </si>
  <si>
    <t>G-7-GRP-06</t>
  </si>
  <si>
    <t>G-7-GRP-07</t>
  </si>
  <si>
    <t>G-7-GRP-08</t>
  </si>
  <si>
    <t>G-7-GRP-09</t>
  </si>
  <si>
    <t>G-7-GRP-10</t>
  </si>
  <si>
    <t>G-7-GRP-100</t>
  </si>
  <si>
    <t>G-7-GRP-11</t>
  </si>
  <si>
    <t>G-7-GRP-12</t>
  </si>
  <si>
    <t>G-7-GRP-13</t>
  </si>
  <si>
    <t>G-7-GRP-15</t>
  </si>
  <si>
    <t>G-8-GRP-01</t>
  </si>
  <si>
    <t>G-8-GRP-02</t>
  </si>
  <si>
    <t>G-8-GRP-03</t>
  </si>
  <si>
    <t>G-8-GRP-04</t>
  </si>
  <si>
    <t>G-8-GRP-05</t>
  </si>
  <si>
    <t>G-8-GRP-06</t>
  </si>
  <si>
    <t>G-8-GRP-07</t>
  </si>
  <si>
    <t>G-8-GRP-08</t>
  </si>
  <si>
    <t>G-8-GRP-09</t>
  </si>
  <si>
    <t>G-8-GRP-10</t>
  </si>
  <si>
    <t>G-8-GRP-100</t>
  </si>
  <si>
    <t>G-8-GRP-11</t>
  </si>
  <si>
    <t>G-8-GRP-12</t>
  </si>
  <si>
    <t>G-8-GRP-13</t>
  </si>
  <si>
    <t>G-8-GRP-15</t>
  </si>
  <si>
    <t>G-9-GRP-01</t>
  </si>
  <si>
    <t>G-9-GRP-02</t>
  </si>
  <si>
    <t>G-9-GRP-03</t>
  </si>
  <si>
    <t>G-9-GRP-04</t>
  </si>
  <si>
    <t>G-9-GRP-05</t>
  </si>
  <si>
    <t>G-9-GRP-06</t>
  </si>
  <si>
    <t>G-9-GRP-07</t>
  </si>
  <si>
    <t>G-9-GRP-08</t>
  </si>
  <si>
    <t>G-9-GRP-09</t>
  </si>
  <si>
    <t>G-9-GRP-10</t>
  </si>
  <si>
    <t>G-9-GRP-100</t>
  </si>
  <si>
    <t>G-9-GRP-11</t>
  </si>
  <si>
    <t>G-9-GRP-12</t>
  </si>
  <si>
    <t>G-9-GRP-13</t>
  </si>
  <si>
    <t>G-9-GRP-15</t>
  </si>
  <si>
    <t>D:Y</t>
  </si>
  <si>
    <t>D9:Y9</t>
  </si>
  <si>
    <t>x</t>
  </si>
  <si>
    <t>10cm BALL symbol for sizing is representing PU material</t>
  </si>
  <si>
    <t>DOWN CLIMBING JUG/FOOT PU</t>
  </si>
  <si>
    <t>JOY PU</t>
  </si>
  <si>
    <t>DCJ-PU</t>
  </si>
  <si>
    <t>DCF-PU</t>
  </si>
  <si>
    <t>G-1PU</t>
  </si>
  <si>
    <t>G-3PU</t>
  </si>
  <si>
    <t>G-4PU</t>
  </si>
  <si>
    <t>G-5PU</t>
  </si>
  <si>
    <t>G-6PU</t>
  </si>
  <si>
    <t>G-7PU</t>
  </si>
  <si>
    <t>G-9PU</t>
  </si>
  <si>
    <t>G-11PU</t>
  </si>
  <si>
    <t>G-13PU</t>
  </si>
  <si>
    <t>G-16PU</t>
  </si>
  <si>
    <t>G-18PU</t>
  </si>
  <si>
    <t>G-19PU</t>
  </si>
  <si>
    <t>G-21PU</t>
  </si>
  <si>
    <t>GOOD PU - PRODUCTION LIST</t>
  </si>
  <si>
    <t>GOOD HOLDS PU - packing list</t>
  </si>
  <si>
    <t>GOOD HOLDS PE - packing list</t>
  </si>
  <si>
    <t>PU holds</t>
  </si>
  <si>
    <r>
      <t xml:space="preserve">No. of </t>
    </r>
    <r>
      <rPr>
        <b/>
        <sz val="11"/>
        <color theme="1"/>
        <rFont val="Calibri"/>
        <family val="2"/>
        <scheme val="minor"/>
      </rPr>
      <t>PE and PU</t>
    </r>
    <r>
      <rPr>
        <sz val="11"/>
        <color theme="1"/>
        <rFont val="Calibri"/>
        <family val="2"/>
        <scheme val="minor"/>
      </rPr>
      <t xml:space="preserve"> pcs. by 
</t>
    </r>
    <r>
      <rPr>
        <b/>
        <sz val="11"/>
        <color theme="1"/>
        <rFont val="Calibri"/>
        <family val="2"/>
        <scheme val="minor"/>
      </rPr>
      <t>SIZE</t>
    </r>
  </si>
  <si>
    <t>order list: NOV. 2025</t>
  </si>
  <si>
    <t>L2</t>
  </si>
  <si>
    <t>'GOOD PU'!</t>
  </si>
  <si>
    <t>G-11PU-01</t>
  </si>
  <si>
    <t>G-11PU-02</t>
  </si>
  <si>
    <t>G-11PU-03</t>
  </si>
  <si>
    <t>G-11PU-04</t>
  </si>
  <si>
    <t>G-11PU-05</t>
  </si>
  <si>
    <t>G-11PU-06</t>
  </si>
  <si>
    <t>G-11PU-09</t>
  </si>
  <si>
    <t>G-11PU-11</t>
  </si>
  <si>
    <t>G-11PU-12</t>
  </si>
  <si>
    <t>G-11PU-14</t>
  </si>
  <si>
    <t>G-13PU-01</t>
  </si>
  <si>
    <t>G-13PU-02</t>
  </si>
  <si>
    <t>G-13PU-03</t>
  </si>
  <si>
    <t>G-13PU-04</t>
  </si>
  <si>
    <t>G-13PU-05</t>
  </si>
  <si>
    <t>G-13PU-06</t>
  </si>
  <si>
    <t>G-13PU-09</t>
  </si>
  <si>
    <t>G-13PU-11</t>
  </si>
  <si>
    <t>G-13PU-12</t>
  </si>
  <si>
    <t>G-13PU-14</t>
  </si>
  <si>
    <t>G-16PU-01</t>
  </si>
  <si>
    <t>G-16PU-02</t>
  </si>
  <si>
    <t>G-16PU-03</t>
  </si>
  <si>
    <t>G-16PU-04</t>
  </si>
  <si>
    <t>G-16PU-05</t>
  </si>
  <si>
    <t>G-16PU-06</t>
  </si>
  <si>
    <t>G-16PU-09</t>
  </si>
  <si>
    <t>G-16PU-11</t>
  </si>
  <si>
    <t>G-16PU-12</t>
  </si>
  <si>
    <t>G-16PU-14</t>
  </si>
  <si>
    <t>G-18PU-01</t>
  </si>
  <si>
    <t>G-18PU-02</t>
  </si>
  <si>
    <t>G-18PU-03</t>
  </si>
  <si>
    <t>G-18PU-04</t>
  </si>
  <si>
    <t>G-18PU-05</t>
  </si>
  <si>
    <t>G-18PU-06</t>
  </si>
  <si>
    <t>G-18PU-09</t>
  </si>
  <si>
    <t>G-18PU-11</t>
  </si>
  <si>
    <t>G-18PU-12</t>
  </si>
  <si>
    <t>G-18PU-14</t>
  </si>
  <si>
    <t>G-19PU-01</t>
  </si>
  <si>
    <t>G-19PU-02</t>
  </si>
  <si>
    <t>G-19PU-03</t>
  </si>
  <si>
    <t>G-19PU-04</t>
  </si>
  <si>
    <t>G-19PU-05</t>
  </si>
  <si>
    <t>G-19PU-06</t>
  </si>
  <si>
    <t>G-19PU-09</t>
  </si>
  <si>
    <t>G-19PU-11</t>
  </si>
  <si>
    <t>G-19PU-12</t>
  </si>
  <si>
    <t>G-19PU-14</t>
  </si>
  <si>
    <t>G-1PU-01</t>
  </si>
  <si>
    <t>G-1PU-02</t>
  </si>
  <si>
    <t>G-1PU-03</t>
  </si>
  <si>
    <t>G-1PU-04</t>
  </si>
  <si>
    <t>G-1PU-05</t>
  </si>
  <si>
    <t>G-1PU-06</t>
  </si>
  <si>
    <t>G-1PU-09</t>
  </si>
  <si>
    <t>G-1PU-11</t>
  </si>
  <si>
    <t>G-1PU-12</t>
  </si>
  <si>
    <t>G-1PU-14</t>
  </si>
  <si>
    <t>G-21PU-01</t>
  </si>
  <si>
    <t>G-21PU-02</t>
  </si>
  <si>
    <t>G-21PU-03</t>
  </si>
  <si>
    <t>G-21PU-04</t>
  </si>
  <si>
    <t>G-21PU-05</t>
  </si>
  <si>
    <t>G-21PU-06</t>
  </si>
  <si>
    <t>G-21PU-09</t>
  </si>
  <si>
    <t>G-21PU-11</t>
  </si>
  <si>
    <t>G-21PU-12</t>
  </si>
  <si>
    <t>G-21PU-14</t>
  </si>
  <si>
    <t>G-22PE-01</t>
  </si>
  <si>
    <t>G-22PE-02</t>
  </si>
  <si>
    <t>G-22PE-03</t>
  </si>
  <si>
    <t>G-22PE-04</t>
  </si>
  <si>
    <t>G-22PE-05</t>
  </si>
  <si>
    <t>G-22PE-06</t>
  </si>
  <si>
    <t>G-22PE-07</t>
  </si>
  <si>
    <t>G-22PE-08</t>
  </si>
  <si>
    <t>G-22PE-09</t>
  </si>
  <si>
    <t>G-22PE-10</t>
  </si>
  <si>
    <t>G-22PE-11</t>
  </si>
  <si>
    <t>G-22PE-12</t>
  </si>
  <si>
    <t>G-22PE-13</t>
  </si>
  <si>
    <t>G-22PE-15</t>
  </si>
  <si>
    <t>G-23PE-01</t>
  </si>
  <si>
    <t>G-23PE-02</t>
  </si>
  <si>
    <t>G-23PE-03</t>
  </si>
  <si>
    <t>G-23PE-04</t>
  </si>
  <si>
    <t>G-23PE-05</t>
  </si>
  <si>
    <t>G-23PE-06</t>
  </si>
  <si>
    <t>G-23PE-07</t>
  </si>
  <si>
    <t>G-23PE-08</t>
  </si>
  <si>
    <t>G-23PE-09</t>
  </si>
  <si>
    <t>G-23PE-10</t>
  </si>
  <si>
    <t>G-23PE-11</t>
  </si>
  <si>
    <t>G-23PE-12</t>
  </si>
  <si>
    <t>G-23PE-13</t>
  </si>
  <si>
    <t>G-23PE-15</t>
  </si>
  <si>
    <t>G-24PE-01</t>
  </si>
  <si>
    <t>G-24PE-02</t>
  </si>
  <si>
    <t>G-24PE-03</t>
  </si>
  <si>
    <t>G-24PE-04</t>
  </si>
  <si>
    <t>G-24PE-05</t>
  </si>
  <si>
    <t>G-24PE-06</t>
  </si>
  <si>
    <t>G-24PE-07</t>
  </si>
  <si>
    <t>G-24PE-08</t>
  </si>
  <si>
    <t>G-24PE-09</t>
  </si>
  <si>
    <t>G-24PE-10</t>
  </si>
  <si>
    <t>G-24PE-11</t>
  </si>
  <si>
    <t>G-24PE-12</t>
  </si>
  <si>
    <t>G-24PE-13</t>
  </si>
  <si>
    <t>G-24PE-15</t>
  </si>
  <si>
    <t>G-25PE-01</t>
  </si>
  <si>
    <t>G-25PE-02</t>
  </si>
  <si>
    <t>G-25PE-03</t>
  </si>
  <si>
    <t>G-25PE-04</t>
  </si>
  <si>
    <t>G-25PE-05</t>
  </si>
  <si>
    <t>G-25PE-06</t>
  </si>
  <si>
    <t>G-25PE-07</t>
  </si>
  <si>
    <t>G-25PE-08</t>
  </si>
  <si>
    <t>G-25PE-09</t>
  </si>
  <si>
    <t>G-25PE-10</t>
  </si>
  <si>
    <t>G-25PE-11</t>
  </si>
  <si>
    <t>G-25PE-12</t>
  </si>
  <si>
    <t>G-25PE-13</t>
  </si>
  <si>
    <t>G-25PE-15</t>
  </si>
  <si>
    <t>G-26PE-01</t>
  </si>
  <si>
    <t>G-26PE-02</t>
  </si>
  <si>
    <t>G-26PE-03</t>
  </si>
  <si>
    <t>G-26PE-04</t>
  </si>
  <si>
    <t>G-26PE-05</t>
  </si>
  <si>
    <t>G-26PE-06</t>
  </si>
  <si>
    <t>G-26PE-07</t>
  </si>
  <si>
    <t>G-26PE-08</t>
  </si>
  <si>
    <t>G-26PE-09</t>
  </si>
  <si>
    <t>G-26PE-10</t>
  </si>
  <si>
    <t>G-26PE-11</t>
  </si>
  <si>
    <t>G-26PE-12</t>
  </si>
  <si>
    <t>G-26PE-13</t>
  </si>
  <si>
    <t>G-26PE-15</t>
  </si>
  <si>
    <t>G-27PE-01</t>
  </si>
  <si>
    <t>G-27PE-02</t>
  </si>
  <si>
    <t>G-27PE-03</t>
  </si>
  <si>
    <t>G-27PE-04</t>
  </si>
  <si>
    <t>G-27PE-05</t>
  </si>
  <si>
    <t>G-27PE-06</t>
  </si>
  <si>
    <t>G-27PE-07</t>
  </si>
  <si>
    <t>G-27PE-08</t>
  </si>
  <si>
    <t>G-27PE-09</t>
  </si>
  <si>
    <t>G-27PE-10</t>
  </si>
  <si>
    <t>G-27PE-11</t>
  </si>
  <si>
    <t>G-27PE-12</t>
  </si>
  <si>
    <t>G-27PE-13</t>
  </si>
  <si>
    <t>G-27PE-15</t>
  </si>
  <si>
    <t>G-28PE-01</t>
  </si>
  <si>
    <t>G-28PE-02</t>
  </si>
  <si>
    <t>G-28PE-03</t>
  </si>
  <si>
    <t>G-28PE-04</t>
  </si>
  <si>
    <t>G-28PE-05</t>
  </si>
  <si>
    <t>G-28PE-06</t>
  </si>
  <si>
    <t>G-28PE-07</t>
  </si>
  <si>
    <t>G-28PE-08</t>
  </si>
  <si>
    <t>G-28PE-09</t>
  </si>
  <si>
    <t>G-28PE-10</t>
  </si>
  <si>
    <t>G-28PE-11</t>
  </si>
  <si>
    <t>G-28PE-12</t>
  </si>
  <si>
    <t>G-28PE-13</t>
  </si>
  <si>
    <t>G-28PE-15</t>
  </si>
  <si>
    <t>G-29PE-01</t>
  </si>
  <si>
    <t>G-29PE-02</t>
  </si>
  <si>
    <t>G-29PE-03</t>
  </si>
  <si>
    <t>G-29PE-04</t>
  </si>
  <si>
    <t>G-29PE-05</t>
  </si>
  <si>
    <t>G-29PE-06</t>
  </si>
  <si>
    <t>G-29PE-07</t>
  </si>
  <si>
    <t>G-29PE-08</t>
  </si>
  <si>
    <t>G-29PE-09</t>
  </si>
  <si>
    <t>G-29PE-10</t>
  </si>
  <si>
    <t>G-29PE-11</t>
  </si>
  <si>
    <t>G-29PE-12</t>
  </si>
  <si>
    <t>G-29PE-13</t>
  </si>
  <si>
    <t>G-29PE-15</t>
  </si>
  <si>
    <t>G-30PE-01</t>
  </si>
  <si>
    <t>G-30PE-02</t>
  </si>
  <si>
    <t>G-30PE-03</t>
  </si>
  <si>
    <t>G-30PE-04</t>
  </si>
  <si>
    <t>G-30PE-05</t>
  </si>
  <si>
    <t>G-30PE-06</t>
  </si>
  <si>
    <t>G-30PE-07</t>
  </si>
  <si>
    <t>G-30PE-08</t>
  </si>
  <si>
    <t>G-30PE-09</t>
  </si>
  <si>
    <t>G-30PE-10</t>
  </si>
  <si>
    <t>G-30PE-11</t>
  </si>
  <si>
    <t>G-30PE-12</t>
  </si>
  <si>
    <t>G-30PE-13</t>
  </si>
  <si>
    <t>G-30PE-15</t>
  </si>
  <si>
    <t>G-31PE-01</t>
  </si>
  <si>
    <t>G-31PE-02</t>
  </si>
  <si>
    <t>G-31PE-03</t>
  </si>
  <si>
    <t>G-31PE-04</t>
  </si>
  <si>
    <t>G-31PE-05</t>
  </si>
  <si>
    <t>G-31PE-06</t>
  </si>
  <si>
    <t>G-31PE-07</t>
  </si>
  <si>
    <t>G-31PE-08</t>
  </si>
  <si>
    <t>G-31PE-09</t>
  </si>
  <si>
    <t>G-31PE-10</t>
  </si>
  <si>
    <t>G-31PE-11</t>
  </si>
  <si>
    <t>G-31PE-12</t>
  </si>
  <si>
    <t>G-31PE-13</t>
  </si>
  <si>
    <t>G-31PE-15</t>
  </si>
  <si>
    <t>G-32PE-01</t>
  </si>
  <si>
    <t>G-32PE-02</t>
  </si>
  <si>
    <t>G-32PE-03</t>
  </si>
  <si>
    <t>G-32PE-04</t>
  </si>
  <si>
    <t>G-32PE-05</t>
  </si>
  <si>
    <t>G-32PE-06</t>
  </si>
  <si>
    <t>G-32PE-07</t>
  </si>
  <si>
    <t>G-32PE-08</t>
  </si>
  <si>
    <t>G-32PE-09</t>
  </si>
  <si>
    <t>G-32PE-10</t>
  </si>
  <si>
    <t>G-32PE-11</t>
  </si>
  <si>
    <t>G-32PE-12</t>
  </si>
  <si>
    <t>G-32PE-13</t>
  </si>
  <si>
    <t>G-32PE-15</t>
  </si>
  <si>
    <t>G-33PE-01</t>
  </si>
  <si>
    <t>G-33PE-02</t>
  </si>
  <si>
    <t>G-33PE-03</t>
  </si>
  <si>
    <t>G-33PE-04</t>
  </si>
  <si>
    <t>G-33PE-05</t>
  </si>
  <si>
    <t>G-33PE-06</t>
  </si>
  <si>
    <t>G-33PE-07</t>
  </si>
  <si>
    <t>G-33PE-08</t>
  </si>
  <si>
    <t>G-33PE-09</t>
  </si>
  <si>
    <t>G-33PE-10</t>
  </si>
  <si>
    <t>G-33PE-11</t>
  </si>
  <si>
    <t>G-33PE-12</t>
  </si>
  <si>
    <t>G-33PE-13</t>
  </si>
  <si>
    <t>G-33PE-15</t>
  </si>
  <si>
    <t>G-34PE-01</t>
  </si>
  <si>
    <t>G-34PE-02</t>
  </si>
  <si>
    <t>G-34PE-03</t>
  </si>
  <si>
    <t>G-34PE-04</t>
  </si>
  <si>
    <t>G-34PE-05</t>
  </si>
  <si>
    <t>G-34PE-06</t>
  </si>
  <si>
    <t>G-34PE-07</t>
  </si>
  <si>
    <t>G-34PE-08</t>
  </si>
  <si>
    <t>G-34PE-09</t>
  </si>
  <si>
    <t>G-34PE-10</t>
  </si>
  <si>
    <t>G-34PE-11</t>
  </si>
  <si>
    <t>G-34PE-12</t>
  </si>
  <si>
    <t>G-34PE-13</t>
  </si>
  <si>
    <t>G-34PE-15</t>
  </si>
  <si>
    <t>G-35PE-01</t>
  </si>
  <si>
    <t>G-35PE-02</t>
  </si>
  <si>
    <t>G-35PE-03</t>
  </si>
  <si>
    <t>G-35PE-04</t>
  </si>
  <si>
    <t>G-35PE-05</t>
  </si>
  <si>
    <t>G-35PE-06</t>
  </si>
  <si>
    <t>G-35PE-07</t>
  </si>
  <si>
    <t>G-35PE-08</t>
  </si>
  <si>
    <t>G-35PE-09</t>
  </si>
  <si>
    <t>G-35PE-10</t>
  </si>
  <si>
    <t>G-35PE-11</t>
  </si>
  <si>
    <t>G-35PE-12</t>
  </si>
  <si>
    <t>G-35PE-13</t>
  </si>
  <si>
    <t>G-35PE-15</t>
  </si>
  <si>
    <t>G-36PE-01</t>
  </si>
  <si>
    <t>G-36PE-02</t>
  </si>
  <si>
    <t>G-36PE-03</t>
  </si>
  <si>
    <t>G-36PE-04</t>
  </si>
  <si>
    <t>G-36PE-05</t>
  </si>
  <si>
    <t>G-36PE-06</t>
  </si>
  <si>
    <t>G-36PE-07</t>
  </si>
  <si>
    <t>G-36PE-08</t>
  </si>
  <si>
    <t>G-36PE-09</t>
  </si>
  <si>
    <t>G-36PE-10</t>
  </si>
  <si>
    <t>G-36PE-11</t>
  </si>
  <si>
    <t>G-36PE-12</t>
  </si>
  <si>
    <t>G-36PE-13</t>
  </si>
  <si>
    <t>G-36PE-15</t>
  </si>
  <si>
    <t>G-37PE-01</t>
  </si>
  <si>
    <t>G-37PE-02</t>
  </si>
  <si>
    <t>G-37PE-03</t>
  </si>
  <si>
    <t>G-37PE-04</t>
  </si>
  <si>
    <t>G-37PE-05</t>
  </si>
  <si>
    <t>G-37PE-06</t>
  </si>
  <si>
    <t>G-37PE-07</t>
  </si>
  <si>
    <t>G-37PE-08</t>
  </si>
  <si>
    <t>G-37PE-09</t>
  </si>
  <si>
    <t>G-37PE-10</t>
  </si>
  <si>
    <t>G-37PE-11</t>
  </si>
  <si>
    <t>G-37PE-12</t>
  </si>
  <si>
    <t>G-37PE-13</t>
  </si>
  <si>
    <t>G-37PE-15</t>
  </si>
  <si>
    <t>G-38PE-01</t>
  </si>
  <si>
    <t>G-38PE-02</t>
  </si>
  <si>
    <t>G-38PE-03</t>
  </si>
  <si>
    <t>G-38PE-04</t>
  </si>
  <si>
    <t>G-38PE-05</t>
  </si>
  <si>
    <t>G-38PE-06</t>
  </si>
  <si>
    <t>G-38PE-07</t>
  </si>
  <si>
    <t>G-38PE-08</t>
  </si>
  <si>
    <t>G-38PE-09</t>
  </si>
  <si>
    <t>G-38PE-10</t>
  </si>
  <si>
    <t>G-38PE-11</t>
  </si>
  <si>
    <t>G-38PE-12</t>
  </si>
  <si>
    <t>G-38PE-13</t>
  </si>
  <si>
    <t>G-38PE-15</t>
  </si>
  <si>
    <t>G-39PE-01</t>
  </si>
  <si>
    <t>G-39PE-02</t>
  </si>
  <si>
    <t>G-39PE-03</t>
  </si>
  <si>
    <t>G-39PE-04</t>
  </si>
  <si>
    <t>G-39PE-05</t>
  </si>
  <si>
    <t>G-39PE-06</t>
  </si>
  <si>
    <t>G-39PE-07</t>
  </si>
  <si>
    <t>G-39PE-08</t>
  </si>
  <si>
    <t>G-39PE-09</t>
  </si>
  <si>
    <t>G-39PE-10</t>
  </si>
  <si>
    <t>G-39PE-11</t>
  </si>
  <si>
    <t>G-39PE-12</t>
  </si>
  <si>
    <t>G-39PE-13</t>
  </si>
  <si>
    <t>G-39PE-15</t>
  </si>
  <si>
    <t>G-3PU-01</t>
  </si>
  <si>
    <t>G-3PU-02</t>
  </si>
  <si>
    <t>G-3PU-03</t>
  </si>
  <si>
    <t>G-3PU-04</t>
  </si>
  <si>
    <t>G-3PU-05</t>
  </si>
  <si>
    <t>G-3PU-06</t>
  </si>
  <si>
    <t>G-3PU-09</t>
  </si>
  <si>
    <t>G-3PU-11</t>
  </si>
  <si>
    <t>G-3PU-12</t>
  </si>
  <si>
    <t>G-3PU-14</t>
  </si>
  <si>
    <t>G-40PE-01</t>
  </si>
  <si>
    <t>G-40PE-02</t>
  </si>
  <si>
    <t>G-40PE-03</t>
  </si>
  <si>
    <t>G-40PE-04</t>
  </si>
  <si>
    <t>G-40PE-05</t>
  </si>
  <si>
    <t>G-40PE-06</t>
  </si>
  <si>
    <t>G-40PE-07</t>
  </si>
  <si>
    <t>G-40PE-08</t>
  </si>
  <si>
    <t>G-40PE-09</t>
  </si>
  <si>
    <t>G-40PE-10</t>
  </si>
  <si>
    <t>G-40PE-11</t>
  </si>
  <si>
    <t>G-40PE-12</t>
  </si>
  <si>
    <t>G-40PE-13</t>
  </si>
  <si>
    <t>G-40PE-15</t>
  </si>
  <si>
    <t>G-41PE-01</t>
  </si>
  <si>
    <t>G-41PE-02</t>
  </si>
  <si>
    <t>G-41PE-03</t>
  </si>
  <si>
    <t>G-41PE-04</t>
  </si>
  <si>
    <t>G-41PE-05</t>
  </si>
  <si>
    <t>G-41PE-06</t>
  </si>
  <si>
    <t>G-41PE-07</t>
  </si>
  <si>
    <t>G-41PE-08</t>
  </si>
  <si>
    <t>G-41PE-09</t>
  </si>
  <si>
    <t>G-41PE-10</t>
  </si>
  <si>
    <t>G-41PE-11</t>
  </si>
  <si>
    <t>G-41PE-12</t>
  </si>
  <si>
    <t>G-41PE-13</t>
  </si>
  <si>
    <t>G-41PE-15</t>
  </si>
  <si>
    <t>G-4PU-01</t>
  </si>
  <si>
    <t>G-4PU-02</t>
  </si>
  <si>
    <t>G-4PU-03</t>
  </si>
  <si>
    <t>G-4PU-04</t>
  </si>
  <si>
    <t>G-4PU-05</t>
  </si>
  <si>
    <t>G-4PU-06</t>
  </si>
  <si>
    <t>G-4PU-09</t>
  </si>
  <si>
    <t>G-4PU-11</t>
  </si>
  <si>
    <t>G-4PU-12</t>
  </si>
  <si>
    <t>G-4PU-14</t>
  </si>
  <si>
    <t>G-5PU-01</t>
  </si>
  <si>
    <t>G-5PU-02</t>
  </si>
  <si>
    <t>G-5PU-03</t>
  </si>
  <si>
    <t>G-5PU-04</t>
  </si>
  <si>
    <t>G-5PU-05</t>
  </si>
  <si>
    <t>G-5PU-06</t>
  </si>
  <si>
    <t>G-5PU-09</t>
  </si>
  <si>
    <t>G-5PU-11</t>
  </si>
  <si>
    <t>G-5PU-12</t>
  </si>
  <si>
    <t>G-5PU-14</t>
  </si>
  <si>
    <t>G-6PU-01</t>
  </si>
  <si>
    <t>G-6PU-02</t>
  </si>
  <si>
    <t>G-6PU-03</t>
  </si>
  <si>
    <t>G-6PU-04</t>
  </si>
  <si>
    <t>G-6PU-05</t>
  </si>
  <si>
    <t>G-6PU-06</t>
  </si>
  <si>
    <t>G-6PU-09</t>
  </si>
  <si>
    <t>G-6PU-11</t>
  </si>
  <si>
    <t>G-6PU-12</t>
  </si>
  <si>
    <t>G-6PU-14</t>
  </si>
  <si>
    <t>G-7PU-01</t>
  </si>
  <si>
    <t>G-7PU-02</t>
  </si>
  <si>
    <t>G-7PU-03</t>
  </si>
  <si>
    <t>G-7PU-04</t>
  </si>
  <si>
    <t>G-7PU-05</t>
  </si>
  <si>
    <t>G-7PU-06</t>
  </si>
  <si>
    <t>G-7PU-09</t>
  </si>
  <si>
    <t>G-7PU-11</t>
  </si>
  <si>
    <t>G-7PU-12</t>
  </si>
  <si>
    <t>G-7PU-14</t>
  </si>
  <si>
    <t>G-9PU-01</t>
  </si>
  <si>
    <t>G-9PU-02</t>
  </si>
  <si>
    <t>G-9PU-03</t>
  </si>
  <si>
    <t>G-9PU-04</t>
  </si>
  <si>
    <t>G-9PU-05</t>
  </si>
  <si>
    <t>G-9PU-06</t>
  </si>
  <si>
    <t>G-9PU-09</t>
  </si>
  <si>
    <t>G-9PU-11</t>
  </si>
  <si>
    <t>G-9PU-12</t>
  </si>
  <si>
    <t>G-9PU-14</t>
  </si>
  <si>
    <t>DCF-PU-01</t>
  </si>
  <si>
    <t>DCF-PU-02</t>
  </si>
  <si>
    <t>DCF-PU-03</t>
  </si>
  <si>
    <t>DCF-PU-04</t>
  </si>
  <si>
    <t>DCF-PU-05</t>
  </si>
  <si>
    <t>DCF-PU-06</t>
  </si>
  <si>
    <t>DCF-PU-09</t>
  </si>
  <si>
    <t>DCF-PU-11</t>
  </si>
  <si>
    <t>DCF-PU-12</t>
  </si>
  <si>
    <t>DCF-PU-14</t>
  </si>
  <si>
    <t>DCJ-PU-01</t>
  </si>
  <si>
    <t>DCJ-PU-02</t>
  </si>
  <si>
    <t>DCJ-PU-03</t>
  </si>
  <si>
    <t>DCJ-PU-04</t>
  </si>
  <si>
    <t>DCJ-PU-05</t>
  </si>
  <si>
    <t>DCJ-PU-06</t>
  </si>
  <si>
    <t>DCJ-PU-09</t>
  </si>
  <si>
    <t>DCJ-PU-11</t>
  </si>
  <si>
    <t>DCJ-PU-12</t>
  </si>
  <si>
    <t>DCJ-PU-14</t>
  </si>
  <si>
    <t>list</t>
  </si>
  <si>
    <t>range 1</t>
  </si>
  <si>
    <t>range 2</t>
  </si>
  <si>
    <t>'PLYWOOD'!</t>
  </si>
  <si>
    <t>'ACCESSORIES'!</t>
  </si>
  <si>
    <t>GRP</t>
  </si>
  <si>
    <t>PU</t>
  </si>
  <si>
    <t>PE</t>
  </si>
  <si>
    <t>G-22PE</t>
  </si>
  <si>
    <t>G-23PE</t>
  </si>
  <si>
    <t>G-24PE</t>
  </si>
  <si>
    <t>G-25PE</t>
  </si>
  <si>
    <t>G-26PE</t>
  </si>
  <si>
    <t>G-27PE</t>
  </si>
  <si>
    <t>G-28PE</t>
  </si>
  <si>
    <t>G-29PE</t>
  </si>
  <si>
    <t>G-30PE</t>
  </si>
  <si>
    <t>G-31PE</t>
  </si>
  <si>
    <t>G-32PE</t>
  </si>
  <si>
    <t>G-33PE</t>
  </si>
  <si>
    <t>G-34PE</t>
  </si>
  <si>
    <t>G-35PE</t>
  </si>
  <si>
    <t>G-36PE</t>
  </si>
  <si>
    <t>G-37PE</t>
  </si>
  <si>
    <t>G-38PE</t>
  </si>
  <si>
    <t>G-39PE</t>
  </si>
  <si>
    <t>G-40PE</t>
  </si>
  <si>
    <t>G-41PE</t>
  </si>
  <si>
    <t>double footholds</t>
  </si>
  <si>
    <t>mini jug</t>
  </si>
  <si>
    <t>double mini jug</t>
  </si>
  <si>
    <t>big jug</t>
  </si>
  <si>
    <t>big double jug</t>
  </si>
  <si>
    <t>massive jug</t>
  </si>
  <si>
    <t>double jug</t>
  </si>
  <si>
    <t>xs</t>
  </si>
  <si>
    <t>s</t>
  </si>
  <si>
    <t>m</t>
  </si>
  <si>
    <t>l</t>
  </si>
  <si>
    <t>xl</t>
  </si>
  <si>
    <t>2xl</t>
  </si>
  <si>
    <t>bolt-on</t>
  </si>
  <si>
    <t xml:space="preserve">  please note: 
PRICE FOR FLUORESCENT COLORS IS 10% HIGHER</t>
  </si>
  <si>
    <t>new</t>
  </si>
  <si>
    <t>FLUORO PINK</t>
  </si>
  <si>
    <t>FLUORO ORANGE</t>
  </si>
  <si>
    <t>FLUORO YELLOW</t>
  </si>
  <si>
    <t>FLUORO GREEN</t>
  </si>
  <si>
    <t>Responsable for packing:</t>
  </si>
  <si>
    <t>SUM fix.points</t>
  </si>
  <si>
    <t>19</t>
  </si>
  <si>
    <t>34</t>
  </si>
  <si>
    <t>36</t>
  </si>
  <si>
    <t>35</t>
  </si>
  <si>
    <t>G-1-GRP-19</t>
  </si>
  <si>
    <t>G-1-GRP-34</t>
  </si>
  <si>
    <t>G-1-GRP-35</t>
  </si>
  <si>
    <t>G-1-GRP-36</t>
  </si>
  <si>
    <t>G-10PE-19</t>
  </si>
  <si>
    <t>G-10PE-34</t>
  </si>
  <si>
    <t>G-10PE-35</t>
  </si>
  <si>
    <t>G-10PE-36</t>
  </si>
  <si>
    <t>G-11PE-19</t>
  </si>
  <si>
    <t>G-11PE-34</t>
  </si>
  <si>
    <t>G-11PE-35</t>
  </si>
  <si>
    <t>G-11PE-36</t>
  </si>
  <si>
    <t>G-12PE-19</t>
  </si>
  <si>
    <t>G-12PE-34</t>
  </si>
  <si>
    <t>G-12PE-35</t>
  </si>
  <si>
    <t>G-12PE-36</t>
  </si>
  <si>
    <t>G-13PE-19</t>
  </si>
  <si>
    <t>G-13PE-34</t>
  </si>
  <si>
    <t>G-13PE-35</t>
  </si>
  <si>
    <t>G-13PE-36</t>
  </si>
  <si>
    <t>G-14PE-19</t>
  </si>
  <si>
    <t>G-14PE-34</t>
  </si>
  <si>
    <t>G-14PE-35</t>
  </si>
  <si>
    <t>G-14PE-36</t>
  </si>
  <si>
    <t>G-15PE-19</t>
  </si>
  <si>
    <t>G-15PE-34</t>
  </si>
  <si>
    <t>G-15PE-35</t>
  </si>
  <si>
    <t>G-15PE-36</t>
  </si>
  <si>
    <t>G-16PE-19</t>
  </si>
  <si>
    <t>G-16PE-34</t>
  </si>
  <si>
    <t>G-16PE-35</t>
  </si>
  <si>
    <t>G-16PE-36</t>
  </si>
  <si>
    <t>G-17PE-19</t>
  </si>
  <si>
    <t>G-17PE-34</t>
  </si>
  <si>
    <t>G-17PE-35</t>
  </si>
  <si>
    <t>G-17PE-36</t>
  </si>
  <si>
    <t>G-18PE-19</t>
  </si>
  <si>
    <t>G-18PE-34</t>
  </si>
  <si>
    <t>G-18PE-35</t>
  </si>
  <si>
    <t>G-18PE-36</t>
  </si>
  <si>
    <t>G-19PE-19</t>
  </si>
  <si>
    <t>G-19PE-34</t>
  </si>
  <si>
    <t>G-19PE-35</t>
  </si>
  <si>
    <t>G-19PE-36</t>
  </si>
  <si>
    <t>G-1PE-19</t>
  </si>
  <si>
    <t>G-1PE-34</t>
  </si>
  <si>
    <t>G-1PE-35</t>
  </si>
  <si>
    <t>G-1PE-36</t>
  </si>
  <si>
    <t>G-2-GRP-19</t>
  </si>
  <si>
    <t>G-2-GRP-34</t>
  </si>
  <si>
    <t>G-2-GRP-35</t>
  </si>
  <si>
    <t>G-2-GRP-36</t>
  </si>
  <si>
    <t>G-20PE-19</t>
  </si>
  <si>
    <t>G-20PE-34</t>
  </si>
  <si>
    <t>G-20PE-35</t>
  </si>
  <si>
    <t>G-20PE-36</t>
  </si>
  <si>
    <t>G-21PE-19</t>
  </si>
  <si>
    <t>G-21PE-34</t>
  </si>
  <si>
    <t>G-21PE-35</t>
  </si>
  <si>
    <t>G-21PE-36</t>
  </si>
  <si>
    <t>G-22PE-14</t>
  </si>
  <si>
    <t>G-22PE-19</t>
  </si>
  <si>
    <t>G-22PE-34</t>
  </si>
  <si>
    <t>G-22PE-35</t>
  </si>
  <si>
    <t>G-22PE-36</t>
  </si>
  <si>
    <t>G-23PE-14</t>
  </si>
  <si>
    <t>G-23PE-19</t>
  </si>
  <si>
    <t>G-23PE-34</t>
  </si>
  <si>
    <t>G-23PE-35</t>
  </si>
  <si>
    <t>G-23PE-36</t>
  </si>
  <si>
    <t>G-24PE-14</t>
  </si>
  <si>
    <t>G-24PE-19</t>
  </si>
  <si>
    <t>G-24PE-34</t>
  </si>
  <si>
    <t>G-24PE-35</t>
  </si>
  <si>
    <t>G-24PE-36</t>
  </si>
  <si>
    <t>G-25PE-14</t>
  </si>
  <si>
    <t>G-25PE-19</t>
  </si>
  <si>
    <t>G-25PE-34</t>
  </si>
  <si>
    <t>G-25PE-35</t>
  </si>
  <si>
    <t>G-25PE-36</t>
  </si>
  <si>
    <t>G-26PE-14</t>
  </si>
  <si>
    <t>G-26PE-19</t>
  </si>
  <si>
    <t>G-26PE-34</t>
  </si>
  <si>
    <t>G-26PE-35</t>
  </si>
  <si>
    <t>G-26PE-36</t>
  </si>
  <si>
    <t>G-27PE-14</t>
  </si>
  <si>
    <t>G-27PE-19</t>
  </si>
  <si>
    <t>G-27PE-34</t>
  </si>
  <si>
    <t>G-27PE-35</t>
  </si>
  <si>
    <t>G-27PE-36</t>
  </si>
  <si>
    <t>G-28PE-14</t>
  </si>
  <si>
    <t>G-28PE-19</t>
  </si>
  <si>
    <t>G-28PE-34</t>
  </si>
  <si>
    <t>G-28PE-35</t>
  </si>
  <si>
    <t>G-28PE-36</t>
  </si>
  <si>
    <t>G-29PE-14</t>
  </si>
  <si>
    <t>G-29PE-19</t>
  </si>
  <si>
    <t>G-29PE-34</t>
  </si>
  <si>
    <t>G-29PE-35</t>
  </si>
  <si>
    <t>G-29PE-36</t>
  </si>
  <si>
    <t>G-2PE-19</t>
  </si>
  <si>
    <t>G-2PE-34</t>
  </si>
  <si>
    <t>G-2PE-35</t>
  </si>
  <si>
    <t>G-2PE-36</t>
  </si>
  <si>
    <t>G-3-GRP-19</t>
  </si>
  <si>
    <t>G-3-GRP-34</t>
  </si>
  <si>
    <t>G-3-GRP-35</t>
  </si>
  <si>
    <t>G-3-GRP-36</t>
  </si>
  <si>
    <t>G-30PE-14</t>
  </si>
  <si>
    <t>G-30PE-19</t>
  </si>
  <si>
    <t>G-30PE-34</t>
  </si>
  <si>
    <t>G-30PE-35</t>
  </si>
  <si>
    <t>G-30PE-36</t>
  </si>
  <si>
    <t>G-31PE-14</t>
  </si>
  <si>
    <t>G-31PE-19</t>
  </si>
  <si>
    <t>G-31PE-34</t>
  </si>
  <si>
    <t>G-31PE-35</t>
  </si>
  <si>
    <t>G-31PE-36</t>
  </si>
  <si>
    <t>G-32PE-14</t>
  </si>
  <si>
    <t>G-32PE-19</t>
  </si>
  <si>
    <t>G-32PE-34</t>
  </si>
  <si>
    <t>G-32PE-35</t>
  </si>
  <si>
    <t>G-32PE-36</t>
  </si>
  <si>
    <t>G-33PE-14</t>
  </si>
  <si>
    <t>G-33PE-19</t>
  </si>
  <si>
    <t>G-33PE-34</t>
  </si>
  <si>
    <t>G-33PE-35</t>
  </si>
  <si>
    <t>G-33PE-36</t>
  </si>
  <si>
    <t>G-34PE-14</t>
  </si>
  <si>
    <t>G-34PE-19</t>
  </si>
  <si>
    <t>G-34PE-34</t>
  </si>
  <si>
    <t>G-34PE-35</t>
  </si>
  <si>
    <t>G-34PE-36</t>
  </si>
  <si>
    <t>G-35PE-14</t>
  </si>
  <si>
    <t>G-35PE-19</t>
  </si>
  <si>
    <t>G-35PE-34</t>
  </si>
  <si>
    <t>G-35PE-35</t>
  </si>
  <si>
    <t>G-35PE-36</t>
  </si>
  <si>
    <t>G-36PE-14</t>
  </si>
  <si>
    <t>G-36PE-19</t>
  </si>
  <si>
    <t>G-36PE-34</t>
  </si>
  <si>
    <t>G-36PE-35</t>
  </si>
  <si>
    <t>G-36PE-36</t>
  </si>
  <si>
    <t>G-37PE-14</t>
  </si>
  <si>
    <t>G-37PE-19</t>
  </si>
  <si>
    <t>G-37PE-34</t>
  </si>
  <si>
    <t>G-37PE-35</t>
  </si>
  <si>
    <t>G-37PE-36</t>
  </si>
  <si>
    <t>G-38PE-14</t>
  </si>
  <si>
    <t>G-38PE-19</t>
  </si>
  <si>
    <t>G-38PE-34</t>
  </si>
  <si>
    <t>G-38PE-35</t>
  </si>
  <si>
    <t>G-38PE-36</t>
  </si>
  <si>
    <t>G-39PE-14</t>
  </si>
  <si>
    <t>G-39PE-19</t>
  </si>
  <si>
    <t>G-39PE-34</t>
  </si>
  <si>
    <t>G-39PE-35</t>
  </si>
  <si>
    <t>G-39PE-36</t>
  </si>
  <si>
    <t>G-3PE-19</t>
  </si>
  <si>
    <t>G-3PE-34</t>
  </si>
  <si>
    <t>G-3PE-35</t>
  </si>
  <si>
    <t>G-3PE-36</t>
  </si>
  <si>
    <t>G-4-GRP-19</t>
  </si>
  <si>
    <t>G-4-GRP-34</t>
  </si>
  <si>
    <t>G-4-GRP-35</t>
  </si>
  <si>
    <t>G-4-GRP-36</t>
  </si>
  <si>
    <t>G-40PE-14</t>
  </si>
  <si>
    <t>G-40PE-19</t>
  </si>
  <si>
    <t>G-40PE-34</t>
  </si>
  <si>
    <t>G-40PE-35</t>
  </si>
  <si>
    <t>G-40PE-36</t>
  </si>
  <si>
    <t>G-41PE-14</t>
  </si>
  <si>
    <t>G-41PE-19</t>
  </si>
  <si>
    <t>G-41PE-34</t>
  </si>
  <si>
    <t>G-41PE-35</t>
  </si>
  <si>
    <t>G-41PE-36</t>
  </si>
  <si>
    <t>G-4PE-19</t>
  </si>
  <si>
    <t>G-4PE-34</t>
  </si>
  <si>
    <t>G-4PE-35</t>
  </si>
  <si>
    <t>G-4PE-36</t>
  </si>
  <si>
    <t>G-5-GRP-19</t>
  </si>
  <si>
    <t>G-5-GRP-34</t>
  </si>
  <si>
    <t>G-5-GRP-35</t>
  </si>
  <si>
    <t>G-5-GRP-36</t>
  </si>
  <si>
    <t>G-5PE-19</t>
  </si>
  <si>
    <t>G-5PE-34</t>
  </si>
  <si>
    <t>G-5PE-35</t>
  </si>
  <si>
    <t>G-5PE-36</t>
  </si>
  <si>
    <t>G-6-GRP-19</t>
  </si>
  <si>
    <t>G-6-GRP-34</t>
  </si>
  <si>
    <t>G-6-GRP-35</t>
  </si>
  <si>
    <t>G-6-GRP-36</t>
  </si>
  <si>
    <t>G-6PE-19</t>
  </si>
  <si>
    <t>G-6PE-34</t>
  </si>
  <si>
    <t>G-6PE-35</t>
  </si>
  <si>
    <t>G-6PE-36</t>
  </si>
  <si>
    <t>G-7-GRP-19</t>
  </si>
  <si>
    <t>G-7-GRP-34</t>
  </si>
  <si>
    <t>G-7-GRP-35</t>
  </si>
  <si>
    <t>G-7-GRP-36</t>
  </si>
  <si>
    <t>G-7PE-19</t>
  </si>
  <si>
    <t>G-7PE-34</t>
  </si>
  <si>
    <t>G-7PE-35</t>
  </si>
  <si>
    <t>G-7PE-36</t>
  </si>
  <si>
    <t>G-8-GRP-19</t>
  </si>
  <si>
    <t>G-8-GRP-34</t>
  </si>
  <si>
    <t>G-8-GRP-35</t>
  </si>
  <si>
    <t>G-8-GRP-36</t>
  </si>
  <si>
    <t>G-8PE-19</t>
  </si>
  <si>
    <t>G-8PE-34</t>
  </si>
  <si>
    <t>G-8PE-35</t>
  </si>
  <si>
    <t>G-8PE-36</t>
  </si>
  <si>
    <t>G-9-GRP-19</t>
  </si>
  <si>
    <t>G-9-GRP-34</t>
  </si>
  <si>
    <t>G-9-GRP-35</t>
  </si>
  <si>
    <t>G-9-GRP-36</t>
  </si>
  <si>
    <t>G-9PE-19</t>
  </si>
  <si>
    <t>G-9PE-34</t>
  </si>
  <si>
    <t>G-9PE-35</t>
  </si>
  <si>
    <t>G-9PE-36</t>
  </si>
  <si>
    <t>D:AC</t>
  </si>
  <si>
    <t>D9:AC9</t>
  </si>
  <si>
    <t>C:AP</t>
  </si>
  <si>
    <t>C9:AP9</t>
  </si>
  <si>
    <t>DCF-PE-19</t>
  </si>
  <si>
    <t>DCF-PE-34</t>
  </si>
  <si>
    <t>DCF-PE-35</t>
  </si>
  <si>
    <t>DCF-PE-36</t>
  </si>
  <si>
    <t>DCJ-PE-19</t>
  </si>
  <si>
    <t>DCJ-PE-34</t>
  </si>
  <si>
    <t>DCJ-PE-35</t>
  </si>
  <si>
    <t>DCJ-PE-36</t>
  </si>
  <si>
    <t>REDUCTOR-100PU-01</t>
  </si>
  <si>
    <t>REDUCTOR-100PU-02</t>
  </si>
  <si>
    <t>REDUCTOR-100PU-03</t>
  </si>
  <si>
    <t>REDUCTOR-100PU-04</t>
  </si>
  <si>
    <t>REDUCTOR-100PU-05</t>
  </si>
  <si>
    <t>REDUCTOR-100PU-06</t>
  </si>
  <si>
    <t>REDUCTOR-100PU-07</t>
  </si>
  <si>
    <t>REDUCTOR-100PU-09</t>
  </si>
  <si>
    <t>REDUCTOR-100PU-11</t>
  </si>
  <si>
    <t>REDUCTOR-100PU-12</t>
  </si>
  <si>
    <t>REDUCTOR-100PU-14</t>
  </si>
  <si>
    <t>REDUCTOR-30PU-01</t>
  </si>
  <si>
    <t>REDUCTOR-30PU-02</t>
  </si>
  <si>
    <t>REDUCTOR-30PU-03</t>
  </si>
  <si>
    <t>REDUCTOR-30PU-04</t>
  </si>
  <si>
    <t>REDUCTOR-30PU-05</t>
  </si>
  <si>
    <t>REDUCTOR-30PU-06</t>
  </si>
  <si>
    <t>REDUCTOR-30PU-07</t>
  </si>
  <si>
    <t>REDUCTOR-30PU-09</t>
  </si>
  <si>
    <t>REDUCTOR-30PU-11</t>
  </si>
  <si>
    <t>REDUCTOR-30PU-12</t>
  </si>
  <si>
    <t>REDUCTOR-30PU-14</t>
  </si>
  <si>
    <t>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</si>
</sst>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_ ;\-#,##0.00\ "/>
    <numFmt numFmtId="165" formatCode="#,##0_ ;\-#,##0\ "/>
    <numFmt numFmtId="166" formatCode="_-* #,##0.00\ [$€-424]_-;\-* #,##0.00\ [$€-424]_-;_-* &quot;-&quot;??\ [$€-424]_-;_-@_-"/>
    <numFmt numFmtId="167" formatCode="0.0"/>
    <numFmt numFmtId="168" formatCode="#,##0.00\ &quot;€&quot;"/>
    <numFmt numFmtId="169" formatCode="_-[$€-2]\ * #,##0.00_-;\-[$€-2]\ * #,##0.00_-;_-[$€-2]\ * &quot;-&quot;??_-;_-@_-"/>
  </numFmts>
  <fonts count="6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charset val="238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 Techni"/>
      <charset val="238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 (Body)_x0000_"/>
    </font>
    <font>
      <b/>
      <sz val="4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0"/>
      <color theme="1"/>
      <name val="Calibri"/>
      <family val="2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 Techni"/>
      <charset val="238"/>
    </font>
    <font>
      <sz val="12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339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 (Body)_x0000_"/>
    </font>
    <font>
      <sz val="18"/>
      <color theme="1"/>
      <name val="Calibri"/>
      <family val="2"/>
    </font>
    <font>
      <sz val="14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CB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4531"/>
        <bgColor indexed="64"/>
      </patternFill>
    </fill>
    <fill>
      <patternFill patternType="solid">
        <fgColor rgb="FFF6E726"/>
        <bgColor indexed="64"/>
      </patternFill>
    </fill>
    <fill>
      <patternFill patternType="solid">
        <fgColor rgb="FF0887DE"/>
        <bgColor indexed="64"/>
      </patternFill>
    </fill>
    <fill>
      <patternFill patternType="solid">
        <fgColor rgb="FF57BC2E"/>
        <bgColor indexed="64"/>
      </patternFill>
    </fill>
    <fill>
      <patternFill patternType="solid">
        <fgColor rgb="FFFF61B4"/>
        <bgColor indexed="64"/>
      </patternFill>
    </fill>
    <fill>
      <patternFill patternType="solid">
        <fgColor rgb="FF825A3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99A1C"/>
        <bgColor indexed="64"/>
      </patternFill>
    </fill>
    <fill>
      <patternFill patternType="solid">
        <fgColor rgb="FFE26E0E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21A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BB4"/>
        <bgColor indexed="64"/>
      </patternFill>
    </fill>
    <fill>
      <patternFill patternType="solid">
        <fgColor rgb="FF70308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E4FF00"/>
        <bgColor indexed="64"/>
      </patternFill>
    </fill>
    <fill>
      <patternFill patternType="solid">
        <fgColor rgb="FFFF00F5"/>
        <bgColor indexed="64"/>
      </patternFill>
    </fill>
    <fill>
      <patternFill patternType="solid">
        <fgColor rgb="FFFF8E00"/>
        <bgColor indexed="64"/>
      </patternFill>
    </fill>
    <fill>
      <patternFill patternType="solid">
        <fgColor rgb="FFC5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0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6" fontId="5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166" fontId="4" fillId="0" borderId="0"/>
    <xf numFmtId="0" fontId="4" fillId="0" borderId="0"/>
  </cellStyleXfs>
  <cellXfs count="629">
    <xf numFmtId="0" fontId="0" fillId="0" borderId="0" xfId="0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textRotation="180"/>
    </xf>
    <xf numFmtId="0" fontId="17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13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5" borderId="0" xfId="0" applyFont="1" applyFill="1"/>
    <xf numFmtId="0" fontId="15" fillId="6" borderId="0" xfId="0" applyFont="1" applyFill="1"/>
    <xf numFmtId="0" fontId="16" fillId="4" borderId="0" xfId="0" applyFont="1" applyFill="1"/>
    <xf numFmtId="0" fontId="16" fillId="3" borderId="0" xfId="0" applyFont="1" applyFill="1"/>
    <xf numFmtId="0" fontId="16" fillId="11" borderId="0" xfId="0" applyFont="1" applyFill="1"/>
    <xf numFmtId="0" fontId="16" fillId="7" borderId="0" xfId="0" applyFont="1" applyFill="1"/>
    <xf numFmtId="0" fontId="16" fillId="9" borderId="0" xfId="0" applyFont="1" applyFill="1"/>
    <xf numFmtId="0" fontId="16" fillId="8" borderId="0" xfId="0" applyFont="1" applyFill="1"/>
    <xf numFmtId="0" fontId="16" fillId="10" borderId="0" xfId="0" applyFont="1" applyFill="1"/>
    <xf numFmtId="0" fontId="0" fillId="0" borderId="0" xfId="0" applyAlignment="1">
      <alignment vertical="center" wrapText="1"/>
    </xf>
    <xf numFmtId="0" fontId="2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17" fillId="0" borderId="0" xfId="0" applyFont="1" applyAlignment="1">
      <alignment vertical="top" wrapText="1"/>
    </xf>
    <xf numFmtId="0" fontId="0" fillId="0" borderId="0" xfId="0" applyAlignment="1">
      <alignment horizontal="left" vertical="center"/>
    </xf>
    <xf numFmtId="9" fontId="0" fillId="0" borderId="0" xfId="494" applyFont="1" applyProtection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0" xfId="0" applyFont="1"/>
    <xf numFmtId="0" fontId="24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31" fillId="0" borderId="3" xfId="0" applyFont="1" applyBorder="1"/>
    <xf numFmtId="0" fontId="4" fillId="0" borderId="6" xfId="0" applyFont="1" applyBorder="1"/>
    <xf numFmtId="0" fontId="9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0" fillId="0" borderId="14" xfId="0" applyBorder="1"/>
    <xf numFmtId="0" fontId="0" fillId="0" borderId="11" xfId="0" applyBorder="1"/>
    <xf numFmtId="0" fontId="0" fillId="0" borderId="0" xfId="0" applyAlignment="1">
      <alignment vertical="center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19" fillId="4" borderId="0" xfId="0" applyFont="1" applyFill="1" applyAlignment="1">
      <alignment horizontal="center" vertical="center"/>
    </xf>
    <xf numFmtId="1" fontId="0" fillId="0" borderId="0" xfId="500" applyNumberFormat="1" applyFont="1" applyAlignment="1">
      <alignment horizontal="center" vertical="center"/>
    </xf>
    <xf numFmtId="0" fontId="0" fillId="0" borderId="0" xfId="50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500" applyNumberFormat="1" applyFont="1" applyAlignment="1">
      <alignment horizontal="center" vertical="center" wrapText="1"/>
    </xf>
    <xf numFmtId="1" fontId="4" fillId="0" borderId="0" xfId="500" applyNumberFormat="1" applyAlignment="1">
      <alignment horizontal="center" vertical="center"/>
    </xf>
    <xf numFmtId="0" fontId="4" fillId="0" borderId="0" xfId="500" applyNumberFormat="1" applyAlignment="1">
      <alignment horizontal="center" vertical="center"/>
    </xf>
    <xf numFmtId="0" fontId="9" fillId="0" borderId="2" xfId="500" applyNumberFormat="1" applyFont="1" applyBorder="1" applyAlignment="1">
      <alignment horizontal="center" vertical="center"/>
    </xf>
    <xf numFmtId="0" fontId="4" fillId="0" borderId="2" xfId="500" applyNumberFormat="1" applyBorder="1" applyAlignment="1">
      <alignment horizontal="center" vertical="center"/>
    </xf>
    <xf numFmtId="0" fontId="24" fillId="0" borderId="2" xfId="500" applyNumberFormat="1" applyFont="1" applyBorder="1" applyAlignment="1">
      <alignment horizontal="center" vertical="center"/>
    </xf>
    <xf numFmtId="0" fontId="4" fillId="0" borderId="3" xfId="500" applyNumberFormat="1" applyBorder="1" applyAlignment="1">
      <alignment horizontal="center" vertical="center"/>
    </xf>
    <xf numFmtId="1" fontId="36" fillId="0" borderId="2" xfId="500" applyNumberFormat="1" applyFont="1" applyBorder="1" applyAlignment="1">
      <alignment horizontal="center" vertical="center" textRotation="90"/>
    </xf>
    <xf numFmtId="1" fontId="36" fillId="0" borderId="0" xfId="500" applyNumberFormat="1" applyFont="1" applyAlignment="1">
      <alignment horizontal="left" vertical="center"/>
    </xf>
    <xf numFmtId="1" fontId="24" fillId="0" borderId="0" xfId="500" applyNumberFormat="1" applyFont="1" applyAlignment="1">
      <alignment horizontal="center" vertical="center"/>
    </xf>
    <xf numFmtId="1" fontId="36" fillId="0" borderId="0" xfId="50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0" xfId="500" applyNumberFormat="1" applyFont="1" applyAlignment="1">
      <alignment horizontal="left" vertical="center"/>
    </xf>
    <xf numFmtId="0" fontId="14" fillId="0" borderId="7" xfId="0" applyFont="1" applyBorder="1"/>
    <xf numFmtId="0" fontId="0" fillId="0" borderId="7" xfId="0" applyBorder="1"/>
    <xf numFmtId="0" fontId="14" fillId="0" borderId="17" xfId="0" applyFont="1" applyBorder="1"/>
    <xf numFmtId="0" fontId="0" fillId="0" borderId="17" xfId="0" applyBorder="1"/>
    <xf numFmtId="0" fontId="0" fillId="0" borderId="18" xfId="0" applyBorder="1"/>
    <xf numFmtId="0" fontId="4" fillId="0" borderId="12" xfId="501" applyBorder="1"/>
    <xf numFmtId="0" fontId="4" fillId="0" borderId="13" xfId="501" applyBorder="1"/>
    <xf numFmtId="0" fontId="4" fillId="0" borderId="13" xfId="501" applyBorder="1" applyAlignment="1">
      <alignment horizontal="left" vertical="center"/>
    </xf>
    <xf numFmtId="0" fontId="4" fillId="0" borderId="14" xfId="501" applyBorder="1" applyAlignment="1">
      <alignment horizontal="center"/>
    </xf>
    <xf numFmtId="0" fontId="28" fillId="0" borderId="2" xfId="501" applyFont="1" applyBorder="1" applyAlignment="1">
      <alignment horizontal="center" vertical="center" wrapText="1"/>
    </xf>
    <xf numFmtId="0" fontId="4" fillId="0" borderId="8" xfId="501" applyBorder="1"/>
    <xf numFmtId="0" fontId="28" fillId="0" borderId="0" xfId="501" applyFont="1" applyAlignment="1">
      <alignment horizontal="center" wrapText="1"/>
    </xf>
    <xf numFmtId="0" fontId="28" fillId="0" borderId="0" xfId="501" applyFont="1" applyAlignment="1">
      <alignment horizontal="left" vertical="center" wrapText="1"/>
    </xf>
    <xf numFmtId="0" fontId="28" fillId="0" borderId="2" xfId="501" applyFont="1" applyBorder="1" applyAlignment="1">
      <alignment horizontal="center" wrapText="1"/>
    </xf>
    <xf numFmtId="0" fontId="28" fillId="0" borderId="9" xfId="501" applyFont="1" applyBorder="1" applyAlignment="1">
      <alignment horizontal="center" wrapText="1"/>
    </xf>
    <xf numFmtId="0" fontId="28" fillId="0" borderId="3" xfId="501" applyFont="1" applyBorder="1" applyAlignment="1">
      <alignment horizontal="center" wrapText="1"/>
    </xf>
    <xf numFmtId="0" fontId="28" fillId="0" borderId="3" xfId="501" applyFont="1" applyBorder="1" applyAlignment="1">
      <alignment horizontal="left" vertical="center" wrapText="1"/>
    </xf>
    <xf numFmtId="0" fontId="28" fillId="0" borderId="11" xfId="501" applyFont="1" applyBorder="1" applyAlignment="1">
      <alignment horizontal="center" wrapText="1"/>
    </xf>
    <xf numFmtId="0" fontId="40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textRotation="180"/>
    </xf>
    <xf numFmtId="0" fontId="0" fillId="4" borderId="0" xfId="0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" fontId="29" fillId="0" borderId="0" xfId="500" applyNumberFormat="1" applyFont="1" applyAlignment="1">
      <alignment horizontal="center" vertical="center"/>
    </xf>
    <xf numFmtId="0" fontId="33" fillId="0" borderId="0" xfId="501" applyFont="1" applyAlignment="1">
      <alignment horizontal="center" vertical="center" wrapText="1"/>
    </xf>
    <xf numFmtId="1" fontId="16" fillId="0" borderId="2" xfId="500" applyNumberFormat="1" applyFont="1" applyBorder="1" applyAlignment="1">
      <alignment horizontal="center" vertical="center"/>
    </xf>
    <xf numFmtId="167" fontId="27" fillId="0" borderId="0" xfId="500" applyNumberFormat="1" applyFont="1" applyAlignment="1">
      <alignment horizontal="center" vertical="center"/>
    </xf>
    <xf numFmtId="165" fontId="12" fillId="0" borderId="0" xfId="500" applyNumberFormat="1" applyFont="1" applyAlignment="1">
      <alignment horizontal="center" vertical="center"/>
    </xf>
    <xf numFmtId="1" fontId="0" fillId="0" borderId="0" xfId="500" applyNumberFormat="1" applyFont="1" applyAlignment="1">
      <alignment horizontal="left" vertical="center"/>
    </xf>
    <xf numFmtId="0" fontId="13" fillId="17" borderId="0" xfId="0" applyFont="1" applyFill="1"/>
    <xf numFmtId="0" fontId="0" fillId="17" borderId="0" xfId="0" applyFill="1" applyAlignment="1">
      <alignment horizontal="center" vertical="center"/>
    </xf>
    <xf numFmtId="0" fontId="47" fillId="0" borderId="0" xfId="0" applyFont="1" applyAlignment="1">
      <alignment horizontal="center" vertical="center" textRotation="180"/>
    </xf>
    <xf numFmtId="0" fontId="40" fillId="0" borderId="0" xfId="0" applyFont="1" applyAlignment="1">
      <alignment horizontal="center" vertical="center"/>
    </xf>
    <xf numFmtId="0" fontId="47" fillId="17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0" fillId="0" borderId="0" xfId="0" applyAlignment="1">
      <alignment textRotation="180"/>
    </xf>
    <xf numFmtId="0" fontId="0" fillId="17" borderId="0" xfId="0" applyFill="1"/>
    <xf numFmtId="0" fontId="0" fillId="5" borderId="0" xfId="0" applyFill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0" fillId="14" borderId="6" xfId="0" applyFill="1" applyBorder="1" applyAlignment="1">
      <alignment horizontal="center" vertical="center" wrapText="1"/>
    </xf>
    <xf numFmtId="0" fontId="0" fillId="15" borderId="12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47" fillId="0" borderId="0" xfId="0" applyFont="1" applyAlignment="1">
      <alignment horizontal="center" vertical="center"/>
    </xf>
    <xf numFmtId="0" fontId="52" fillId="4" borderId="0" xfId="0" applyFont="1" applyFill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64" fontId="40" fillId="0" borderId="0" xfId="0" applyNumberFormat="1" applyFont="1" applyAlignment="1">
      <alignment vertical="center"/>
    </xf>
    <xf numFmtId="165" fontId="4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16" fillId="0" borderId="0" xfId="0" applyNumberFormat="1" applyFont="1"/>
    <xf numFmtId="0" fontId="5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textRotation="180"/>
    </xf>
    <xf numFmtId="0" fontId="30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4" borderId="0" xfId="0" applyFont="1" applyFill="1" applyAlignment="1">
      <alignment horizontal="center" vertical="center" textRotation="90" wrapText="1"/>
    </xf>
    <xf numFmtId="0" fontId="38" fillId="4" borderId="0" xfId="0" applyFont="1" applyFill="1" applyAlignment="1">
      <alignment horizontal="center" vertical="center" wrapText="1"/>
    </xf>
    <xf numFmtId="0" fontId="0" fillId="0" borderId="0" xfId="0" quotePrefix="1"/>
    <xf numFmtId="1" fontId="0" fillId="0" borderId="0" xfId="0" applyNumberFormat="1"/>
    <xf numFmtId="1" fontId="0" fillId="3" borderId="0" xfId="0" applyNumberFormat="1" applyFill="1"/>
    <xf numFmtId="0" fontId="16" fillId="0" borderId="0" xfId="0" applyFont="1" applyAlignment="1">
      <alignment vertical="center"/>
    </xf>
    <xf numFmtId="0" fontId="46" fillId="0" borderId="0" xfId="0" applyFont="1"/>
    <xf numFmtId="0" fontId="16" fillId="14" borderId="0" xfId="0" applyFont="1" applyFill="1"/>
    <xf numFmtId="0" fontId="46" fillId="4" borderId="0" xfId="0" applyFont="1" applyFill="1" applyAlignment="1">
      <alignment vertical="center"/>
    </xf>
    <xf numFmtId="1" fontId="4" fillId="0" borderId="3" xfId="500" applyNumberFormat="1" applyBorder="1" applyAlignment="1">
      <alignment horizontal="center" vertical="center"/>
    </xf>
    <xf numFmtId="0" fontId="4" fillId="0" borderId="3" xfId="0" applyFont="1" applyBorder="1"/>
    <xf numFmtId="1" fontId="0" fillId="0" borderId="0" xfId="500" applyNumberFormat="1" applyFont="1" applyAlignment="1">
      <alignment vertical="center"/>
    </xf>
    <xf numFmtId="0" fontId="44" fillId="4" borderId="0" xfId="0" applyFont="1" applyFill="1" applyAlignment="1">
      <alignment horizontal="right" vertical="center"/>
    </xf>
    <xf numFmtId="0" fontId="16" fillId="4" borderId="17" xfId="0" quotePrefix="1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textRotation="90"/>
    </xf>
    <xf numFmtId="0" fontId="16" fillId="15" borderId="13" xfId="0" applyFont="1" applyFill="1" applyBorder="1" applyAlignment="1">
      <alignment horizontal="center" vertical="center"/>
    </xf>
    <xf numFmtId="0" fontId="16" fillId="12" borderId="13" xfId="0" applyFont="1" applyFill="1" applyBorder="1" applyAlignment="1">
      <alignment horizontal="center" vertical="center"/>
    </xf>
    <xf numFmtId="0" fontId="16" fillId="17" borderId="13" xfId="0" applyFont="1" applyFill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 textRotation="90"/>
    </xf>
    <xf numFmtId="0" fontId="35" fillId="15" borderId="0" xfId="0" applyFont="1" applyFill="1" applyAlignment="1">
      <alignment horizontal="center" vertical="center" textRotation="180"/>
    </xf>
    <xf numFmtId="0" fontId="16" fillId="15" borderId="0" xfId="0" applyFont="1" applyFill="1" applyAlignment="1">
      <alignment horizontal="center" vertical="center"/>
    </xf>
    <xf numFmtId="0" fontId="35" fillId="4" borderId="9" xfId="0" applyFont="1" applyFill="1" applyBorder="1" applyAlignment="1">
      <alignment horizontal="center" vertical="center" textRotation="90"/>
    </xf>
    <xf numFmtId="0" fontId="50" fillId="0" borderId="0" xfId="0" applyFont="1" applyAlignment="1">
      <alignment horizontal="center" vertical="center"/>
    </xf>
    <xf numFmtId="0" fontId="45" fillId="4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180"/>
    </xf>
    <xf numFmtId="0" fontId="0" fillId="0" borderId="6" xfId="0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textRotation="90" wrapText="1"/>
    </xf>
    <xf numFmtId="0" fontId="0" fillId="5" borderId="6" xfId="0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/>
    </xf>
    <xf numFmtId="0" fontId="39" fillId="16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0" borderId="3" xfId="0" applyFill="1" applyBorder="1" applyAlignment="1">
      <alignment horizontal="center" vertical="center" wrapText="1"/>
    </xf>
    <xf numFmtId="0" fontId="0" fillId="21" borderId="3" xfId="0" applyFill="1" applyBorder="1" applyAlignment="1">
      <alignment horizontal="center" vertical="center" wrapText="1"/>
    </xf>
    <xf numFmtId="0" fontId="15" fillId="22" borderId="3" xfId="0" applyFont="1" applyFill="1" applyBorder="1" applyAlignment="1">
      <alignment horizontal="center" vertical="center" wrapText="1"/>
    </xf>
    <xf numFmtId="0" fontId="0" fillId="23" borderId="3" xfId="0" applyFill="1" applyBorder="1" applyAlignment="1">
      <alignment horizontal="center" vertical="center" wrapText="1"/>
    </xf>
    <xf numFmtId="0" fontId="16" fillId="24" borderId="3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15" fillId="25" borderId="16" xfId="0" applyFont="1" applyFill="1" applyBorder="1" applyAlignment="1">
      <alignment horizontal="center" vertical="center" wrapText="1"/>
    </xf>
    <xf numFmtId="0" fontId="30" fillId="15" borderId="0" xfId="0" applyFont="1" applyFill="1" applyAlignment="1">
      <alignment horizontal="center" vertical="center"/>
    </xf>
    <xf numFmtId="0" fontId="16" fillId="15" borderId="0" xfId="0" applyFont="1" applyFill="1" applyAlignment="1">
      <alignment horizontal="center" vertical="center" wrapText="1"/>
    </xf>
    <xf numFmtId="168" fontId="46" fillId="4" borderId="0" xfId="0" applyNumberFormat="1" applyFont="1" applyFill="1" applyAlignment="1">
      <alignment horizontal="center" vertical="center" wrapText="1" shrinkToFit="1"/>
    </xf>
    <xf numFmtId="168" fontId="46" fillId="15" borderId="0" xfId="0" applyNumberFormat="1" applyFont="1" applyFill="1" applyAlignment="1">
      <alignment horizontal="center" vertical="center" wrapText="1" shrinkToFit="1"/>
    </xf>
    <xf numFmtId="0" fontId="9" fillId="0" borderId="0" xfId="0" applyFont="1" applyAlignment="1">
      <alignment horizontal="right" wrapText="1"/>
    </xf>
    <xf numFmtId="0" fontId="9" fillId="15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 wrapText="1"/>
    </xf>
    <xf numFmtId="0" fontId="0" fillId="21" borderId="6" xfId="0" applyFill="1" applyBorder="1" applyAlignment="1">
      <alignment horizontal="center" vertical="center" wrapText="1"/>
    </xf>
    <xf numFmtId="0" fontId="0" fillId="23" borderId="6" xfId="0" applyFill="1" applyBorder="1" applyAlignment="1">
      <alignment horizontal="center" vertical="center" wrapText="1"/>
    </xf>
    <xf numFmtId="0" fontId="16" fillId="24" borderId="6" xfId="0" applyFont="1" applyFill="1" applyBorder="1" applyAlignment="1">
      <alignment horizontal="center" vertical="center" wrapText="1"/>
    </xf>
    <xf numFmtId="0" fontId="54" fillId="0" borderId="8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5" fillId="22" borderId="6" xfId="0" applyFont="1" applyFill="1" applyBorder="1" applyAlignment="1">
      <alignment horizontal="center" vertical="center" wrapText="1"/>
    </xf>
    <xf numFmtId="1" fontId="0" fillId="18" borderId="2" xfId="494" applyNumberFormat="1" applyFont="1" applyFill="1" applyBorder="1" applyProtection="1">
      <protection locked="0"/>
    </xf>
    <xf numFmtId="0" fontId="9" fillId="18" borderId="15" xfId="0" applyFont="1" applyFill="1" applyBorder="1" applyAlignment="1">
      <alignment horizontal="center" vertical="center"/>
    </xf>
    <xf numFmtId="0" fontId="9" fillId="18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0" borderId="0" xfId="0" applyFont="1"/>
    <xf numFmtId="0" fontId="0" fillId="0" borderId="9" xfId="0" applyBorder="1" applyAlignment="1">
      <alignment horizontal="center" vertical="center"/>
    </xf>
    <xf numFmtId="0" fontId="9" fillId="19" borderId="0" xfId="0" applyFont="1" applyFill="1" applyAlignment="1">
      <alignment horizontal="center" vertical="center"/>
    </xf>
    <xf numFmtId="0" fontId="50" fillId="19" borderId="0" xfId="0" applyFont="1" applyFill="1" applyAlignment="1">
      <alignment horizontal="center" vertical="center"/>
    </xf>
    <xf numFmtId="0" fontId="39" fillId="2" borderId="15" xfId="0" applyFont="1" applyFill="1" applyBorder="1" applyAlignment="1">
      <alignment horizontal="center" vertical="center" wrapText="1"/>
    </xf>
    <xf numFmtId="0" fontId="0" fillId="20" borderId="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2" fillId="0" borderId="0" xfId="0" applyFont="1"/>
    <xf numFmtId="0" fontId="9" fillId="0" borderId="13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9" fillId="18" borderId="6" xfId="0" applyFont="1" applyFill="1" applyBorder="1" applyAlignment="1">
      <alignment horizontal="right" vertical="center"/>
    </xf>
    <xf numFmtId="0" fontId="0" fillId="17" borderId="6" xfId="0" applyFill="1" applyBorder="1" applyAlignment="1">
      <alignment horizontal="center" vertical="center"/>
    </xf>
    <xf numFmtId="0" fontId="0" fillId="26" borderId="0" xfId="0" applyFill="1"/>
    <xf numFmtId="0" fontId="13" fillId="26" borderId="0" xfId="0" applyFont="1" applyFill="1"/>
    <xf numFmtId="0" fontId="47" fillId="26" borderId="0" xfId="0" applyFont="1" applyFill="1" applyAlignment="1">
      <alignment horizontal="center" vertical="center"/>
    </xf>
    <xf numFmtId="0" fontId="0" fillId="26" borderId="6" xfId="0" applyFill="1" applyBorder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16" fillId="26" borderId="13" xfId="0" applyFont="1" applyFill="1" applyBorder="1" applyAlignment="1">
      <alignment horizontal="center" vertical="center"/>
    </xf>
    <xf numFmtId="0" fontId="16" fillId="26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5" fillId="4" borderId="0" xfId="0" applyFont="1" applyFill="1" applyAlignment="1">
      <alignment horizontal="center" vertical="center" textRotation="180"/>
    </xf>
    <xf numFmtId="0" fontId="0" fillId="4" borderId="10" xfId="0" applyFill="1" applyBorder="1" applyAlignment="1">
      <alignment horizontal="center" vertical="center"/>
    </xf>
    <xf numFmtId="0" fontId="16" fillId="4" borderId="8" xfId="0" applyFont="1" applyFill="1" applyBorder="1" applyAlignment="1">
      <alignment vertical="center"/>
    </xf>
    <xf numFmtId="44" fontId="9" fillId="18" borderId="6" xfId="0" applyNumberFormat="1" applyFont="1" applyFill="1" applyBorder="1" applyAlignment="1">
      <alignment horizontal="center" vertical="center"/>
    </xf>
    <xf numFmtId="0" fontId="30" fillId="4" borderId="0" xfId="0" applyFont="1" applyFill="1" applyAlignment="1" applyProtection="1">
      <alignment horizontal="center" vertical="center"/>
      <protection locked="0"/>
    </xf>
    <xf numFmtId="0" fontId="0" fillId="4" borderId="0" xfId="0" applyFill="1"/>
    <xf numFmtId="0" fontId="0" fillId="4" borderId="0" xfId="0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44" fontId="9" fillId="4" borderId="8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1" fontId="0" fillId="4" borderId="0" xfId="0" applyNumberFormat="1" applyFill="1"/>
    <xf numFmtId="0" fontId="2" fillId="0" borderId="3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4" borderId="0" xfId="0" quotePrefix="1" applyFill="1"/>
    <xf numFmtId="0" fontId="3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textRotation="180"/>
    </xf>
    <xf numFmtId="0" fontId="0" fillId="0" borderId="10" xfId="0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 textRotation="180"/>
    </xf>
    <xf numFmtId="0" fontId="0" fillId="4" borderId="11" xfId="0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 textRotation="180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/>
    </xf>
    <xf numFmtId="168" fontId="46" fillId="4" borderId="13" xfId="0" applyNumberFormat="1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 applyProtection="1">
      <alignment horizontal="center" vertical="center" wrapText="1" shrinkToFit="1"/>
      <protection locked="0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53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165" fontId="12" fillId="0" borderId="0" xfId="500" applyNumberFormat="1" applyFont="1" applyAlignment="1">
      <alignment horizontal="left" vertical="center"/>
    </xf>
    <xf numFmtId="0" fontId="21" fillId="0" borderId="0" xfId="500" applyNumberFormat="1" applyFont="1" applyAlignment="1">
      <alignment horizontal="left" vertical="center"/>
    </xf>
    <xf numFmtId="0" fontId="16" fillId="27" borderId="13" xfId="0" applyFont="1" applyFill="1" applyBorder="1" applyAlignment="1">
      <alignment horizontal="center" vertical="center" wrapText="1"/>
    </xf>
    <xf numFmtId="0" fontId="16" fillId="28" borderId="6" xfId="0" applyFont="1" applyFill="1" applyBorder="1" applyAlignment="1">
      <alignment horizontal="center" vertical="center" wrapText="1"/>
    </xf>
    <xf numFmtId="0" fontId="16" fillId="29" borderId="6" xfId="0" applyFont="1" applyFill="1" applyBorder="1" applyAlignment="1">
      <alignment horizontal="center" vertical="center"/>
    </xf>
    <xf numFmtId="0" fontId="16" fillId="30" borderId="6" xfId="0" applyFont="1" applyFill="1" applyBorder="1" applyAlignment="1">
      <alignment horizontal="center" vertical="center" wrapText="1"/>
    </xf>
    <xf numFmtId="0" fontId="15" fillId="31" borderId="6" xfId="0" applyFont="1" applyFill="1" applyBorder="1" applyAlignment="1">
      <alignment horizontal="center" vertical="center" wrapText="1"/>
    </xf>
    <xf numFmtId="0" fontId="15" fillId="27" borderId="13" xfId="0" applyFont="1" applyFill="1" applyBorder="1" applyAlignment="1">
      <alignment horizontal="center" vertical="center" wrapText="1"/>
    </xf>
    <xf numFmtId="0" fontId="16" fillId="28" borderId="13" xfId="0" applyFont="1" applyFill="1" applyBorder="1" applyAlignment="1">
      <alignment horizontal="center" vertical="center" wrapText="1"/>
    </xf>
    <xf numFmtId="0" fontId="16" fillId="29" borderId="13" xfId="0" applyFont="1" applyFill="1" applyBorder="1" applyAlignment="1">
      <alignment horizontal="center" vertical="center" wrapText="1"/>
    </xf>
    <xf numFmtId="0" fontId="16" fillId="30" borderId="13" xfId="0" applyFont="1" applyFill="1" applyBorder="1" applyAlignment="1">
      <alignment horizontal="center" vertical="center" wrapText="1"/>
    </xf>
    <xf numFmtId="0" fontId="15" fillId="31" borderId="13" xfId="0" applyFont="1" applyFill="1" applyBorder="1" applyAlignment="1">
      <alignment horizontal="center" vertical="center" wrapText="1"/>
    </xf>
    <xf numFmtId="0" fontId="44" fillId="4" borderId="0" xfId="0" applyFont="1" applyFill="1" applyAlignment="1">
      <alignment horizontal="left" vertical="center"/>
    </xf>
    <xf numFmtId="0" fontId="57" fillId="0" borderId="10" xfId="501" applyFont="1" applyBorder="1" applyAlignment="1">
      <alignment horizontal="center" vertical="center" wrapText="1"/>
    </xf>
    <xf numFmtId="0" fontId="58" fillId="0" borderId="8" xfId="501" applyFont="1" applyBorder="1" applyAlignment="1">
      <alignment horizontal="left" vertical="center"/>
    </xf>
    <xf numFmtId="0" fontId="14" fillId="0" borderId="18" xfId="0" applyFont="1" applyBorder="1"/>
    <xf numFmtId="0" fontId="14" fillId="0" borderId="14" xfId="0" applyFont="1" applyBorder="1"/>
    <xf numFmtId="0" fontId="14" fillId="0" borderId="11" xfId="0" applyFont="1" applyBorder="1"/>
    <xf numFmtId="0" fontId="59" fillId="0" borderId="0" xfId="0" applyFont="1" applyAlignment="1">
      <alignment horizontal="center"/>
    </xf>
    <xf numFmtId="0" fontId="45" fillId="4" borderId="0" xfId="0" applyFont="1" applyFill="1" applyAlignment="1">
      <alignment horizontal="center" vertical="center" wrapText="1"/>
    </xf>
    <xf numFmtId="0" fontId="16" fillId="4" borderId="0" xfId="0" quotePrefix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textRotation="90"/>
    </xf>
    <xf numFmtId="0" fontId="0" fillId="4" borderId="0" xfId="0" quotePrefix="1" applyFill="1" applyAlignment="1">
      <alignment horizontal="center" vertical="center" wrapText="1"/>
    </xf>
    <xf numFmtId="0" fontId="0" fillId="0" borderId="13" xfId="0" applyBorder="1"/>
    <xf numFmtId="0" fontId="3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8" fontId="17" fillId="0" borderId="13" xfId="0" applyNumberFormat="1" applyFont="1" applyBorder="1" applyAlignment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169" fontId="16" fillId="4" borderId="14" xfId="0" applyNumberFormat="1" applyFont="1" applyFill="1" applyBorder="1" applyAlignment="1">
      <alignment horizontal="center" vertical="center"/>
    </xf>
    <xf numFmtId="0" fontId="30" fillId="15" borderId="3" xfId="0" applyFont="1" applyFill="1" applyBorder="1" applyAlignment="1">
      <alignment horizontal="center" vertical="center"/>
    </xf>
    <xf numFmtId="0" fontId="61" fillId="15" borderId="3" xfId="0" applyFont="1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 wrapText="1"/>
    </xf>
    <xf numFmtId="168" fontId="17" fillId="15" borderId="3" xfId="0" applyNumberFormat="1" applyFont="1" applyFill="1" applyBorder="1" applyAlignment="1">
      <alignment horizontal="center" vertical="center"/>
    </xf>
    <xf numFmtId="169" fontId="0" fillId="15" borderId="3" xfId="0" applyNumberFormat="1" applyFill="1" applyBorder="1" applyAlignment="1">
      <alignment horizontal="center" vertical="center"/>
    </xf>
    <xf numFmtId="169" fontId="16" fillId="15" borderId="11" xfId="0" applyNumberFormat="1" applyFont="1" applyFill="1" applyBorder="1" applyAlignment="1">
      <alignment horizontal="center" vertical="center"/>
    </xf>
    <xf numFmtId="0" fontId="62" fillId="4" borderId="13" xfId="0" applyFont="1" applyFill="1" applyBorder="1" applyAlignment="1">
      <alignment horizontal="center" vertical="center" textRotation="90"/>
    </xf>
    <xf numFmtId="0" fontId="17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68" fontId="0" fillId="4" borderId="12" xfId="0" applyNumberFormat="1" applyFill="1" applyBorder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63" fillId="0" borderId="3" xfId="0" applyFont="1" applyBorder="1" applyAlignment="1">
      <alignment horizontal="right" vertical="center"/>
    </xf>
    <xf numFmtId="0" fontId="63" fillId="0" borderId="0" xfId="493" applyNumberFormat="1" applyFont="1" applyBorder="1" applyAlignment="1" applyProtection="1">
      <alignment horizontal="center" vertical="center"/>
    </xf>
    <xf numFmtId="0" fontId="63" fillId="0" borderId="13" xfId="0" applyFont="1" applyBorder="1" applyAlignment="1">
      <alignment horizontal="center" vertical="center"/>
    </xf>
    <xf numFmtId="44" fontId="63" fillId="0" borderId="0" xfId="493" applyFont="1" applyBorder="1" applyAlignment="1" applyProtection="1">
      <alignment horizontal="center" vertical="center"/>
    </xf>
    <xf numFmtId="0" fontId="9" fillId="0" borderId="2" xfId="500" applyNumberFormat="1" applyFont="1" applyBorder="1" applyAlignment="1">
      <alignment horizontal="center" vertical="center" wrapText="1"/>
    </xf>
    <xf numFmtId="0" fontId="42" fillId="0" borderId="2" xfId="500" applyNumberFormat="1" applyFont="1" applyBorder="1" applyAlignment="1">
      <alignment horizontal="center" vertical="center" wrapText="1"/>
    </xf>
    <xf numFmtId="1" fontId="0" fillId="0" borderId="2" xfId="500" applyNumberFormat="1" applyFont="1" applyBorder="1" applyAlignment="1">
      <alignment horizontal="center" vertical="center"/>
    </xf>
    <xf numFmtId="0" fontId="0" fillId="0" borderId="2" xfId="500" applyNumberFormat="1" applyFont="1" applyBorder="1" applyAlignment="1">
      <alignment horizontal="center" vertical="center"/>
    </xf>
    <xf numFmtId="2" fontId="0" fillId="0" borderId="2" xfId="500" applyNumberFormat="1" applyFont="1" applyBorder="1" applyAlignment="1">
      <alignment horizontal="center" vertical="center"/>
    </xf>
    <xf numFmtId="168" fontId="46" fillId="4" borderId="3" xfId="0" applyNumberFormat="1" applyFont="1" applyFill="1" applyBorder="1" applyAlignment="1">
      <alignment horizontal="center" vertical="center" wrapText="1" shrinkToFit="1"/>
    </xf>
    <xf numFmtId="0" fontId="17" fillId="4" borderId="12" xfId="0" applyFont="1" applyFill="1" applyBorder="1" applyAlignment="1" applyProtection="1">
      <alignment horizontal="center" vertical="center" wrapText="1" shrinkToFit="1"/>
      <protection locked="0"/>
    </xf>
    <xf numFmtId="0" fontId="17" fillId="15" borderId="8" xfId="0" applyFont="1" applyFill="1" applyBorder="1" applyAlignment="1" applyProtection="1">
      <alignment horizontal="center" vertical="center" wrapText="1" shrinkToFit="1"/>
      <protection locked="0"/>
    </xf>
    <xf numFmtId="0" fontId="0" fillId="15" borderId="10" xfId="0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Alignment="1" applyProtection="1">
      <alignment horizontal="center" vertical="center" wrapText="1" shrinkToFit="1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17" fillId="4" borderId="9" xfId="0" applyFont="1" applyFill="1" applyBorder="1" applyAlignment="1" applyProtection="1">
      <alignment horizontal="center" vertical="center" wrapText="1" shrinkToFit="1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14" fillId="15" borderId="8" xfId="0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7" fillId="15" borderId="8" xfId="0" applyFont="1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7" fillId="4" borderId="9" xfId="0" applyFont="1" applyFill="1" applyBorder="1" applyAlignment="1" applyProtection="1">
      <alignment horizontal="center" vertical="center"/>
      <protection locked="0"/>
    </xf>
    <xf numFmtId="0" fontId="0" fillId="15" borderId="8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15" borderId="18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17" fillId="15" borderId="17" xfId="0" applyFont="1" applyFill="1" applyBorder="1" applyAlignment="1" applyProtection="1">
      <alignment horizontal="center" vertical="center" wrapText="1" shrinkToFit="1"/>
      <protection locked="0"/>
    </xf>
    <xf numFmtId="0" fontId="14" fillId="15" borderId="17" xfId="0" applyFont="1" applyFill="1" applyBorder="1" applyAlignment="1" applyProtection="1">
      <alignment horizontal="center" vertical="center"/>
      <protection locked="0"/>
    </xf>
    <xf numFmtId="0" fontId="17" fillId="15" borderId="17" xfId="0" applyFont="1" applyFill="1" applyBorder="1" applyAlignment="1" applyProtection="1">
      <alignment horizontal="center" vertical="center"/>
      <protection locked="0"/>
    </xf>
    <xf numFmtId="0" fontId="0" fillId="15" borderId="17" xfId="0" applyFill="1" applyBorder="1" applyAlignment="1" applyProtection="1">
      <alignment horizontal="center" vertical="center"/>
      <protection locked="0"/>
    </xf>
    <xf numFmtId="1" fontId="37" fillId="0" borderId="17" xfId="500" applyNumberFormat="1" applyFont="1" applyBorder="1" applyAlignment="1">
      <alignment horizontal="center" vertical="center"/>
    </xf>
    <xf numFmtId="1" fontId="0" fillId="0" borderId="17" xfId="500" applyNumberFormat="1" applyFont="1" applyBorder="1" applyAlignment="1">
      <alignment horizontal="center" vertical="center"/>
    </xf>
    <xf numFmtId="0" fontId="0" fillId="0" borderId="17" xfId="500" applyNumberFormat="1" applyFont="1" applyBorder="1" applyAlignment="1">
      <alignment horizontal="center" vertical="center"/>
    </xf>
    <xf numFmtId="2" fontId="0" fillId="0" borderId="17" xfId="500" applyNumberFormat="1" applyFont="1" applyBorder="1" applyAlignment="1">
      <alignment horizontal="center" vertical="center"/>
    </xf>
    <xf numFmtId="1" fontId="43" fillId="0" borderId="19" xfId="500" applyNumberFormat="1" applyFont="1" applyBorder="1" applyAlignment="1">
      <alignment horizontal="center" vertical="center"/>
    </xf>
    <xf numFmtId="1" fontId="34" fillId="0" borderId="19" xfId="500" applyNumberFormat="1" applyFont="1" applyBorder="1" applyAlignment="1">
      <alignment horizontal="center" vertical="center"/>
    </xf>
    <xf numFmtId="1" fontId="41" fillId="0" borderId="19" xfId="500" applyNumberFormat="1" applyFont="1" applyBorder="1" applyAlignment="1">
      <alignment horizontal="center" vertical="center"/>
    </xf>
    <xf numFmtId="2" fontId="41" fillId="0" borderId="19" xfId="500" applyNumberFormat="1" applyFont="1" applyBorder="1" applyAlignment="1">
      <alignment horizontal="center" vertical="center"/>
    </xf>
    <xf numFmtId="0" fontId="24" fillId="0" borderId="17" xfId="500" applyNumberFormat="1" applyFont="1" applyBorder="1" applyAlignment="1">
      <alignment horizontal="center" vertical="center" wrapText="1"/>
    </xf>
    <xf numFmtId="1" fontId="37" fillId="0" borderId="19" xfId="500" applyNumberFormat="1" applyFont="1" applyBorder="1" applyAlignment="1">
      <alignment horizontal="center" vertical="center"/>
    </xf>
    <xf numFmtId="1" fontId="34" fillId="0" borderId="17" xfId="500" applyNumberFormat="1" applyFont="1" applyBorder="1" applyAlignment="1">
      <alignment horizontal="center" vertical="center" wrapText="1"/>
    </xf>
    <xf numFmtId="168" fontId="0" fillId="15" borderId="8" xfId="0" applyNumberFormat="1" applyFill="1" applyBorder="1" applyAlignment="1">
      <alignment horizontal="center" vertical="center"/>
    </xf>
    <xf numFmtId="168" fontId="0" fillId="15" borderId="0" xfId="0" applyNumberFormat="1" applyFill="1" applyAlignment="1">
      <alignment horizontal="center" vertical="center"/>
    </xf>
    <xf numFmtId="168" fontId="0" fillId="4" borderId="3" xfId="0" applyNumberFormat="1" applyFill="1" applyBorder="1" applyAlignment="1">
      <alignment horizontal="center" vertical="center"/>
    </xf>
    <xf numFmtId="168" fontId="0" fillId="15" borderId="9" xfId="0" applyNumberFormat="1" applyFill="1" applyBorder="1" applyAlignment="1">
      <alignment horizontal="center" vertical="center"/>
    </xf>
    <xf numFmtId="168" fontId="0" fillId="4" borderId="8" xfId="0" applyNumberFormat="1" applyFill="1" applyBorder="1" applyAlignment="1">
      <alignment horizontal="center" vertical="center"/>
    </xf>
    <xf numFmtId="168" fontId="0" fillId="4" borderId="9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12" borderId="0" xfId="0" applyFill="1"/>
    <xf numFmtId="0" fontId="13" fillId="12" borderId="0" xfId="0" applyFont="1" applyFill="1"/>
    <xf numFmtId="0" fontId="47" fillId="12" borderId="0" xfId="0" applyFont="1" applyFill="1" applyAlignment="1">
      <alignment horizontal="center" vertical="center"/>
    </xf>
    <xf numFmtId="0" fontId="0" fillId="12" borderId="6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0" fontId="24" fillId="4" borderId="0" xfId="0" applyFont="1" applyFill="1" applyAlignment="1">
      <alignment vertical="center" wrapText="1"/>
    </xf>
    <xf numFmtId="0" fontId="0" fillId="32" borderId="0" xfId="0" applyFill="1"/>
    <xf numFmtId="0" fontId="13" fillId="32" borderId="0" xfId="0" applyFont="1" applyFill="1"/>
    <xf numFmtId="0" fontId="47" fillId="32" borderId="0" xfId="0" applyFont="1" applyFill="1" applyAlignment="1">
      <alignment horizontal="center" vertical="center"/>
    </xf>
    <xf numFmtId="0" fontId="0" fillId="32" borderId="6" xfId="0" applyFill="1" applyBorder="1" applyAlignment="1">
      <alignment horizontal="center" vertical="center" wrapText="1"/>
    </xf>
    <xf numFmtId="0" fontId="0" fillId="32" borderId="0" xfId="0" applyFill="1" applyAlignment="1">
      <alignment horizontal="center" vertical="center" wrapText="1"/>
    </xf>
    <xf numFmtId="0" fontId="0" fillId="32" borderId="3" xfId="0" applyFill="1" applyBorder="1" applyAlignment="1">
      <alignment horizontal="center" vertical="center" wrapText="1"/>
    </xf>
    <xf numFmtId="0" fontId="0" fillId="32" borderId="6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6" fillId="32" borderId="6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/>
    </xf>
    <xf numFmtId="0" fontId="47" fillId="12" borderId="3" xfId="0" applyFon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13" fillId="0" borderId="3" xfId="0" applyFont="1" applyBorder="1"/>
    <xf numFmtId="0" fontId="15" fillId="0" borderId="0" xfId="0" applyFont="1"/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9" fillId="6" borderId="6" xfId="0" applyFont="1" applyFill="1" applyBorder="1" applyAlignment="1">
      <alignment horizontal="center" vertical="center" wrapText="1"/>
    </xf>
    <xf numFmtId="0" fontId="0" fillId="33" borderId="6" xfId="0" applyFill="1" applyBorder="1" applyAlignment="1">
      <alignment horizontal="center" vertical="center" wrapText="1"/>
    </xf>
    <xf numFmtId="0" fontId="16" fillId="34" borderId="13" xfId="0" applyFont="1" applyFill="1" applyBorder="1" applyAlignment="1">
      <alignment horizontal="center" vertical="center" wrapText="1"/>
    </xf>
    <xf numFmtId="0" fontId="16" fillId="35" borderId="6" xfId="0" applyFont="1" applyFill="1" applyBorder="1" applyAlignment="1">
      <alignment horizontal="center" vertical="center" wrapText="1"/>
    </xf>
    <xf numFmtId="0" fontId="16" fillId="15" borderId="13" xfId="0" applyFont="1" applyFill="1" applyBorder="1" applyAlignment="1">
      <alignment horizontal="center" vertical="center" wrapText="1"/>
    </xf>
    <xf numFmtId="0" fontId="15" fillId="36" borderId="6" xfId="0" applyFont="1" applyFill="1" applyBorder="1" applyAlignment="1">
      <alignment horizontal="center" vertical="center" wrapText="1"/>
    </xf>
    <xf numFmtId="0" fontId="15" fillId="37" borderId="6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0" fillId="12" borderId="6" xfId="0" applyFill="1" applyBorder="1" applyAlignment="1">
      <alignment vertical="center"/>
    </xf>
    <xf numFmtId="0" fontId="0" fillId="12" borderId="3" xfId="0" applyFill="1" applyBorder="1" applyAlignment="1">
      <alignment horizontal="center" vertical="center"/>
    </xf>
    <xf numFmtId="0" fontId="64" fillId="12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7" xfId="500" applyNumberFormat="1" applyFont="1" applyBorder="1" applyAlignment="1">
      <alignment horizontal="center" vertical="center" wrapText="1"/>
    </xf>
    <xf numFmtId="1" fontId="12" fillId="0" borderId="2" xfId="500" applyNumberFormat="1" applyFont="1" applyBorder="1" applyAlignment="1">
      <alignment horizontal="center" vertical="center"/>
    </xf>
    <xf numFmtId="1" fontId="12" fillId="0" borderId="2" xfId="500" applyNumberFormat="1" applyFont="1" applyBorder="1" applyAlignment="1">
      <alignment horizontal="center" vertical="center" wrapText="1"/>
    </xf>
    <xf numFmtId="1" fontId="15" fillId="0" borderId="2" xfId="500" applyNumberFormat="1" applyFont="1" applyBorder="1" applyAlignment="1">
      <alignment horizontal="center" vertical="center"/>
    </xf>
    <xf numFmtId="0" fontId="0" fillId="4" borderId="13" xfId="0" applyFill="1" applyBorder="1" applyAlignment="1">
      <alignment horizontal="center" vertical="center" textRotation="90"/>
    </xf>
    <xf numFmtId="0" fontId="0" fillId="15" borderId="0" xfId="0" applyFill="1" applyAlignment="1">
      <alignment horizontal="center" vertical="center" textRotation="90"/>
    </xf>
    <xf numFmtId="0" fontId="0" fillId="4" borderId="0" xfId="0" applyFill="1" applyAlignment="1">
      <alignment horizontal="center" vertical="center" textRotation="90"/>
    </xf>
    <xf numFmtId="0" fontId="0" fillId="4" borderId="3" xfId="0" applyFill="1" applyBorder="1" applyAlignment="1">
      <alignment horizontal="center" vertical="center" textRotation="90"/>
    </xf>
    <xf numFmtId="44" fontId="0" fillId="0" borderId="0" xfId="493" applyFont="1" applyBorder="1" applyAlignment="1" applyProtection="1">
      <alignment horizontal="center" vertical="center"/>
    </xf>
    <xf numFmtId="168" fontId="46" fillId="0" borderId="0" xfId="0" applyNumberFormat="1" applyFont="1" applyAlignment="1">
      <alignment horizontal="center" vertical="center" wrapText="1" shrinkToFit="1"/>
    </xf>
    <xf numFmtId="0" fontId="17" fillId="0" borderId="8" xfId="0" applyFont="1" applyBorder="1" applyAlignment="1" applyProtection="1">
      <alignment horizontal="center" vertical="center" wrapText="1" shrinkToFit="1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8" fontId="0" fillId="0" borderId="0" xfId="0" applyNumberFormat="1" applyAlignment="1">
      <alignment horizontal="center" vertical="center"/>
    </xf>
    <xf numFmtId="168" fontId="65" fillId="0" borderId="13" xfId="0" applyNumberFormat="1" applyFont="1" applyBorder="1" applyAlignment="1">
      <alignment horizontal="center" vertical="center"/>
    </xf>
    <xf numFmtId="0" fontId="0" fillId="0" borderId="0" xfId="500" applyNumberFormat="1" applyFont="1" applyAlignment="1">
      <alignment horizontal="left" vertical="center"/>
    </xf>
    <xf numFmtId="0" fontId="30" fillId="38" borderId="3" xfId="0" applyFont="1" applyFill="1" applyBorder="1" applyAlignment="1">
      <alignment horizontal="center" vertical="center"/>
    </xf>
    <xf numFmtId="0" fontId="61" fillId="38" borderId="3" xfId="0" applyFont="1" applyFill="1" applyBorder="1" applyAlignment="1">
      <alignment horizontal="center" vertical="center"/>
    </xf>
    <xf numFmtId="0" fontId="0" fillId="38" borderId="3" xfId="0" applyFill="1" applyBorder="1" applyAlignment="1">
      <alignment horizontal="center" vertical="center"/>
    </xf>
    <xf numFmtId="0" fontId="0" fillId="38" borderId="3" xfId="0" applyFill="1" applyBorder="1" applyAlignment="1">
      <alignment horizontal="center" vertical="center" wrapText="1"/>
    </xf>
    <xf numFmtId="168" fontId="65" fillId="39" borderId="3" xfId="0" applyNumberFormat="1" applyFont="1" applyFill="1" applyBorder="1" applyAlignment="1">
      <alignment horizontal="center" vertical="center"/>
    </xf>
    <xf numFmtId="0" fontId="17" fillId="38" borderId="17" xfId="0" applyFont="1" applyFill="1" applyBorder="1" applyAlignment="1" applyProtection="1">
      <alignment horizontal="center" vertical="center" wrapText="1" shrinkToFit="1"/>
      <protection locked="0"/>
    </xf>
    <xf numFmtId="0" fontId="14" fillId="38" borderId="17" xfId="0" applyFont="1" applyFill="1" applyBorder="1" applyAlignment="1" applyProtection="1">
      <alignment horizontal="center" vertical="center"/>
      <protection locked="0"/>
    </xf>
    <xf numFmtId="0" fontId="17" fillId="38" borderId="17" xfId="0" applyFont="1" applyFill="1" applyBorder="1" applyAlignment="1" applyProtection="1">
      <alignment horizontal="center" vertical="center"/>
      <protection locked="0"/>
    </xf>
    <xf numFmtId="0" fontId="0" fillId="38" borderId="17" xfId="0" applyFill="1" applyBorder="1" applyAlignment="1" applyProtection="1">
      <alignment horizontal="center" vertical="center"/>
      <protection locked="0"/>
    </xf>
    <xf numFmtId="168" fontId="0" fillId="38" borderId="9" xfId="0" applyNumberFormat="1" applyFill="1" applyBorder="1" applyAlignment="1">
      <alignment horizontal="center" vertical="center"/>
    </xf>
    <xf numFmtId="169" fontId="0" fillId="38" borderId="3" xfId="0" applyNumberFormat="1" applyFill="1" applyBorder="1" applyAlignment="1">
      <alignment horizontal="center" vertical="center"/>
    </xf>
    <xf numFmtId="169" fontId="16" fillId="38" borderId="11" xfId="0" applyNumberFormat="1" applyFont="1" applyFill="1" applyBorder="1" applyAlignment="1">
      <alignment horizontal="center" vertical="center"/>
    </xf>
    <xf numFmtId="0" fontId="30" fillId="38" borderId="0" xfId="0" applyFont="1" applyFill="1" applyAlignment="1">
      <alignment horizontal="center" vertical="center"/>
    </xf>
    <xf numFmtId="0" fontId="35" fillId="38" borderId="0" xfId="0" applyFont="1" applyFill="1" applyAlignment="1">
      <alignment horizontal="center" vertical="center" textRotation="180"/>
    </xf>
    <xf numFmtId="0" fontId="16" fillId="38" borderId="0" xfId="0" applyFont="1" applyFill="1" applyAlignment="1">
      <alignment horizontal="center" vertical="center" wrapText="1"/>
    </xf>
    <xf numFmtId="0" fontId="16" fillId="38" borderId="0" xfId="0" applyFont="1" applyFill="1" applyAlignment="1">
      <alignment horizontal="center" vertical="center"/>
    </xf>
    <xf numFmtId="168" fontId="46" fillId="38" borderId="0" xfId="0" applyNumberFormat="1" applyFont="1" applyFill="1" applyAlignment="1">
      <alignment horizontal="center" vertical="center" wrapText="1" shrinkToFit="1"/>
    </xf>
    <xf numFmtId="0" fontId="17" fillId="38" borderId="8" xfId="0" applyFont="1" applyFill="1" applyBorder="1" applyAlignment="1" applyProtection="1">
      <alignment horizontal="center" vertical="center" wrapText="1" shrinkToFit="1"/>
      <protection locked="0"/>
    </xf>
    <xf numFmtId="0" fontId="14" fillId="38" borderId="8" xfId="0" applyFont="1" applyFill="1" applyBorder="1" applyAlignment="1" applyProtection="1">
      <alignment horizontal="center" vertical="center"/>
      <protection locked="0"/>
    </xf>
    <xf numFmtId="0" fontId="17" fillId="38" borderId="8" xfId="0" applyFont="1" applyFill="1" applyBorder="1" applyAlignment="1" applyProtection="1">
      <alignment horizontal="center" vertical="center"/>
      <protection locked="0"/>
    </xf>
    <xf numFmtId="0" fontId="0" fillId="38" borderId="18" xfId="0" applyFill="1" applyBorder="1" applyAlignment="1" applyProtection="1">
      <alignment horizontal="center" vertical="center"/>
      <protection locked="0"/>
    </xf>
    <xf numFmtId="0" fontId="0" fillId="38" borderId="10" xfId="0" applyFill="1" applyBorder="1" applyAlignment="1" applyProtection="1">
      <alignment horizontal="center" vertical="center"/>
      <protection locked="0"/>
    </xf>
    <xf numFmtId="168" fontId="0" fillId="38" borderId="0" xfId="0" applyNumberFormat="1" applyFill="1" applyAlignment="1">
      <alignment horizontal="center" vertical="center"/>
    </xf>
    <xf numFmtId="0" fontId="0" fillId="38" borderId="0" xfId="0" applyFill="1" applyAlignment="1">
      <alignment horizontal="center" vertical="center"/>
    </xf>
    <xf numFmtId="0" fontId="0" fillId="38" borderId="10" xfId="0" applyFill="1" applyBorder="1" applyAlignment="1">
      <alignment horizontal="center" vertical="center"/>
    </xf>
    <xf numFmtId="0" fontId="0" fillId="15" borderId="0" xfId="0" applyFill="1"/>
    <xf numFmtId="1" fontId="0" fillId="15" borderId="0" xfId="0" applyNumberFormat="1" applyFill="1"/>
    <xf numFmtId="4" fontId="0" fillId="0" borderId="0" xfId="0" applyNumberFormat="1"/>
    <xf numFmtId="165" fontId="50" fillId="0" borderId="0" xfId="0" applyNumberFormat="1" applyFont="1" applyAlignment="1">
      <alignment vertical="center"/>
    </xf>
    <xf numFmtId="0" fontId="66" fillId="4" borderId="0" xfId="0" applyFont="1" applyFill="1" applyAlignment="1">
      <alignment horizontal="left" vertical="center"/>
    </xf>
    <xf numFmtId="0" fontId="35" fillId="15" borderId="3" xfId="0" applyFont="1" applyFill="1" applyBorder="1" applyAlignment="1">
      <alignment horizontal="center" vertical="center" textRotation="180"/>
    </xf>
    <xf numFmtId="0" fontId="16" fillId="15" borderId="3" xfId="0" applyFont="1" applyFill="1" applyBorder="1" applyAlignment="1">
      <alignment horizontal="center" vertical="center" wrapText="1"/>
    </xf>
    <xf numFmtId="0" fontId="16" fillId="15" borderId="3" xfId="0" applyFont="1" applyFill="1" applyBorder="1" applyAlignment="1">
      <alignment horizontal="center" vertical="center"/>
    </xf>
    <xf numFmtId="168" fontId="46" fillId="15" borderId="3" xfId="0" applyNumberFormat="1" applyFont="1" applyFill="1" applyBorder="1" applyAlignment="1">
      <alignment horizontal="center" vertical="center" wrapText="1" shrinkToFit="1"/>
    </xf>
    <xf numFmtId="0" fontId="17" fillId="15" borderId="9" xfId="0" applyFont="1" applyFill="1" applyBorder="1" applyAlignment="1" applyProtection="1">
      <alignment horizontal="center" vertical="center" wrapText="1" shrinkToFit="1"/>
      <protection locked="0"/>
    </xf>
    <xf numFmtId="0" fontId="14" fillId="15" borderId="9" xfId="0" applyFont="1" applyFill="1" applyBorder="1" applyAlignment="1" applyProtection="1">
      <alignment horizontal="center" vertical="center"/>
      <protection locked="0"/>
    </xf>
    <xf numFmtId="0" fontId="17" fillId="15" borderId="9" xfId="0" applyFont="1" applyFill="1" applyBorder="1" applyAlignment="1" applyProtection="1">
      <alignment horizontal="center" vertical="center"/>
      <protection locked="0"/>
    </xf>
    <xf numFmtId="0" fontId="0" fillId="15" borderId="9" xfId="0" applyFill="1" applyBorder="1" applyAlignment="1" applyProtection="1">
      <alignment horizontal="center" vertical="center"/>
      <protection locked="0"/>
    </xf>
    <xf numFmtId="0" fontId="0" fillId="15" borderId="11" xfId="0" applyFill="1" applyBorder="1" applyAlignment="1" applyProtection="1">
      <alignment horizontal="center" vertical="center"/>
      <protection locked="0"/>
    </xf>
    <xf numFmtId="168" fontId="0" fillId="15" borderId="3" xfId="0" applyNumberFormat="1" applyFill="1" applyBorder="1" applyAlignment="1">
      <alignment horizontal="center" vertical="center"/>
    </xf>
    <xf numFmtId="0" fontId="15" fillId="25" borderId="6" xfId="0" applyFont="1" applyFill="1" applyBorder="1" applyAlignment="1">
      <alignment horizontal="center" vertical="center" wrapText="1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3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16" fillId="12" borderId="0" xfId="0" applyFont="1" applyFill="1" applyAlignment="1">
      <alignment horizontal="center" vertical="center"/>
    </xf>
    <xf numFmtId="0" fontId="67" fillId="41" borderId="20" xfId="0" applyFont="1" applyFill="1" applyBorder="1" applyAlignment="1">
      <alignment horizontal="center" vertical="center" wrapText="1"/>
    </xf>
    <xf numFmtId="0" fontId="67" fillId="42" borderId="6" xfId="0" applyFont="1" applyFill="1" applyBorder="1" applyAlignment="1">
      <alignment horizontal="center" vertical="center" wrapText="1"/>
    </xf>
    <xf numFmtId="0" fontId="67" fillId="40" borderId="6" xfId="0" applyFont="1" applyFill="1" applyBorder="1" applyAlignment="1">
      <alignment horizontal="center" vertical="center" wrapText="1"/>
    </xf>
    <xf numFmtId="0" fontId="67" fillId="43" borderId="16" xfId="0" applyFont="1" applyFill="1" applyBorder="1" applyAlignment="1">
      <alignment horizontal="center" vertical="center" wrapText="1"/>
    </xf>
    <xf numFmtId="0" fontId="16" fillId="4" borderId="21" xfId="0" quotePrefix="1" applyFont="1" applyFill="1" applyBorder="1" applyAlignment="1">
      <alignment horizontal="center" vertical="center" wrapText="1"/>
    </xf>
    <xf numFmtId="0" fontId="16" fillId="4" borderId="2" xfId="0" quotePrefix="1" applyFont="1" applyFill="1" applyBorder="1" applyAlignment="1">
      <alignment horizontal="center" vertical="center" wrapText="1"/>
    </xf>
    <xf numFmtId="0" fontId="16" fillId="4" borderId="9" xfId="0" quotePrefix="1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0" fontId="16" fillId="4" borderId="22" xfId="0" quotePrefix="1" applyFont="1" applyFill="1" applyBorder="1" applyAlignment="1">
      <alignment horizontal="center" vertical="center" wrapText="1"/>
    </xf>
    <xf numFmtId="0" fontId="51" fillId="4" borderId="22" xfId="0" applyFont="1" applyFill="1" applyBorder="1" applyAlignment="1">
      <alignment horizontal="center" vertical="center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15" borderId="24" xfId="0" applyFill="1" applyBorder="1" applyAlignment="1" applyProtection="1">
      <alignment horizontal="center" vertical="center"/>
      <protection locked="0"/>
    </xf>
    <xf numFmtId="168" fontId="0" fillId="4" borderId="13" xfId="0" applyNumberFormat="1" applyFill="1" applyBorder="1" applyAlignment="1">
      <alignment horizontal="center" vertical="center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15" borderId="26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15" borderId="27" xfId="0" applyFill="1" applyBorder="1" applyAlignment="1" applyProtection="1">
      <alignment horizontal="center" vertical="center"/>
      <protection locked="0"/>
    </xf>
    <xf numFmtId="0" fontId="0" fillId="41" borderId="6" xfId="0" applyFill="1" applyBorder="1" applyAlignment="1">
      <alignment horizontal="center" vertical="center" wrapText="1"/>
    </xf>
    <xf numFmtId="0" fontId="0" fillId="42" borderId="6" xfId="0" applyFill="1" applyBorder="1" applyAlignment="1">
      <alignment horizontal="center" vertical="center" wrapText="1"/>
    </xf>
    <xf numFmtId="0" fontId="0" fillId="40" borderId="6" xfId="0" applyFill="1" applyBorder="1" applyAlignment="1">
      <alignment horizontal="center" vertical="center" wrapText="1"/>
    </xf>
    <xf numFmtId="0" fontId="0" fillId="43" borderId="6" xfId="0" applyFill="1" applyBorder="1" applyAlignment="1">
      <alignment horizontal="center" vertical="center" wrapText="1"/>
    </xf>
    <xf numFmtId="0" fontId="35" fillId="32" borderId="6" xfId="0" applyFont="1" applyFill="1" applyBorder="1" applyAlignment="1">
      <alignment horizontal="center" vertical="center"/>
    </xf>
    <xf numFmtId="1" fontId="37" fillId="0" borderId="2" xfId="500" applyNumberFormat="1" applyFont="1" applyBorder="1" applyAlignment="1">
      <alignment horizontal="center" vertical="center" wrapText="1"/>
    </xf>
    <xf numFmtId="1" fontId="37" fillId="0" borderId="15" xfId="500" applyNumberFormat="1" applyFont="1" applyBorder="1" applyAlignment="1">
      <alignment horizontal="center" vertical="center" wrapText="1"/>
    </xf>
    <xf numFmtId="1" fontId="43" fillId="0" borderId="29" xfId="500" applyNumberFormat="1" applyFont="1" applyBorder="1" applyAlignment="1">
      <alignment horizontal="center" vertical="center"/>
    </xf>
    <xf numFmtId="1" fontId="37" fillId="0" borderId="9" xfId="500" applyNumberFormat="1" applyFont="1" applyBorder="1" applyAlignment="1">
      <alignment horizontal="center" vertical="center"/>
    </xf>
    <xf numFmtId="0" fontId="42" fillId="0" borderId="28" xfId="500" applyNumberFormat="1" applyFont="1" applyBorder="1" applyAlignment="1">
      <alignment horizontal="center" vertical="center" wrapText="1"/>
    </xf>
    <xf numFmtId="1" fontId="41" fillId="0" borderId="30" xfId="500" applyNumberFormat="1" applyFont="1" applyBorder="1" applyAlignment="1">
      <alignment horizontal="center" vertical="center"/>
    </xf>
    <xf numFmtId="1" fontId="0" fillId="0" borderId="31" xfId="500" applyNumberFormat="1" applyFont="1" applyBorder="1" applyAlignment="1">
      <alignment horizontal="center" vertical="center"/>
    </xf>
    <xf numFmtId="1" fontId="37" fillId="0" borderId="16" xfId="500" applyNumberFormat="1" applyFont="1" applyBorder="1" applyAlignment="1">
      <alignment horizontal="center" vertical="center" wrapText="1"/>
    </xf>
    <xf numFmtId="1" fontId="43" fillId="0" borderId="33" xfId="500" applyNumberFormat="1" applyFont="1" applyBorder="1" applyAlignment="1">
      <alignment horizontal="center" vertical="center"/>
    </xf>
    <xf numFmtId="1" fontId="37" fillId="0" borderId="11" xfId="500" applyNumberFormat="1" applyFont="1" applyBorder="1" applyAlignment="1">
      <alignment horizontal="center" vertical="center"/>
    </xf>
    <xf numFmtId="1" fontId="34" fillId="0" borderId="35" xfId="500" applyNumberFormat="1" applyFont="1" applyBorder="1" applyAlignment="1">
      <alignment horizontal="center" vertical="center" wrapText="1"/>
    </xf>
    <xf numFmtId="1" fontId="32" fillId="0" borderId="0" xfId="500" applyNumberFormat="1" applyFont="1" applyAlignment="1">
      <alignment horizontal="right" vertical="center"/>
    </xf>
    <xf numFmtId="0" fontId="0" fillId="41" borderId="13" xfId="0" applyFill="1" applyBorder="1" applyAlignment="1">
      <alignment horizontal="center" vertical="center" wrapText="1"/>
    </xf>
    <xf numFmtId="0" fontId="0" fillId="42" borderId="13" xfId="0" applyFill="1" applyBorder="1" applyAlignment="1">
      <alignment horizontal="center" vertical="center" wrapText="1"/>
    </xf>
    <xf numFmtId="0" fontId="0" fillId="40" borderId="13" xfId="0" applyFill="1" applyBorder="1" applyAlignment="1">
      <alignment horizontal="center" vertical="center" wrapText="1"/>
    </xf>
    <xf numFmtId="0" fontId="0" fillId="43" borderId="13" xfId="0" applyFill="1" applyBorder="1" applyAlignment="1">
      <alignment horizontal="center" vertical="center" wrapText="1"/>
    </xf>
    <xf numFmtId="1" fontId="37" fillId="0" borderId="21" xfId="500" applyNumberFormat="1" applyFont="1" applyBorder="1" applyAlignment="1">
      <alignment horizontal="center" vertical="center" wrapText="1"/>
    </xf>
    <xf numFmtId="1" fontId="43" fillId="0" borderId="36" xfId="500" applyNumberFormat="1" applyFont="1" applyBorder="1" applyAlignment="1">
      <alignment horizontal="center" vertical="center"/>
    </xf>
    <xf numFmtId="1" fontId="37" fillId="0" borderId="27" xfId="500" applyNumberFormat="1" applyFont="1" applyBorder="1" applyAlignment="1">
      <alignment horizontal="center" vertical="center"/>
    </xf>
    <xf numFmtId="1" fontId="37" fillId="0" borderId="32" xfId="500" applyNumberFormat="1" applyFont="1" applyBorder="1" applyAlignment="1">
      <alignment vertical="center" textRotation="90" wrapText="1"/>
    </xf>
    <xf numFmtId="1" fontId="37" fillId="0" borderId="34" xfId="500" applyNumberFormat="1" applyFont="1" applyBorder="1" applyAlignment="1">
      <alignment vertical="center" textRotation="90" wrapText="1"/>
    </xf>
    <xf numFmtId="0" fontId="0" fillId="41" borderId="16" xfId="0" applyFill="1" applyBorder="1" applyAlignment="1">
      <alignment horizontal="center" vertical="center" wrapText="1"/>
    </xf>
    <xf numFmtId="0" fontId="0" fillId="42" borderId="16" xfId="0" applyFill="1" applyBorder="1" applyAlignment="1">
      <alignment horizontal="center" vertical="center" wrapText="1"/>
    </xf>
    <xf numFmtId="0" fontId="0" fillId="40" borderId="16" xfId="0" applyFill="1" applyBorder="1" applyAlignment="1">
      <alignment horizontal="center" vertical="center" wrapText="1"/>
    </xf>
    <xf numFmtId="0" fontId="0" fillId="43" borderId="16" xfId="0" applyFill="1" applyBorder="1" applyAlignment="1">
      <alignment horizontal="center" vertical="center" wrapText="1"/>
    </xf>
    <xf numFmtId="0" fontId="35" fillId="12" borderId="6" xfId="0" applyFont="1" applyFill="1" applyBorder="1" applyAlignment="1">
      <alignment horizontal="center" vertical="center"/>
    </xf>
    <xf numFmtId="0" fontId="30" fillId="18" borderId="12" xfId="0" applyFont="1" applyFill="1" applyBorder="1" applyAlignment="1" applyProtection="1">
      <alignment horizontal="center" vertical="center"/>
      <protection locked="0"/>
    </xf>
    <xf numFmtId="0" fontId="30" fillId="18" borderId="13" xfId="0" applyFont="1" applyFill="1" applyBorder="1" applyAlignment="1" applyProtection="1">
      <alignment horizontal="center" vertical="center"/>
      <protection locked="0"/>
    </xf>
    <xf numFmtId="0" fontId="30" fillId="18" borderId="14" xfId="0" applyFont="1" applyFill="1" applyBorder="1" applyAlignment="1" applyProtection="1">
      <alignment horizontal="center" vertical="center"/>
      <protection locked="0"/>
    </xf>
    <xf numFmtId="0" fontId="30" fillId="18" borderId="8" xfId="0" applyFont="1" applyFill="1" applyBorder="1" applyAlignment="1" applyProtection="1">
      <alignment horizontal="center" vertical="center"/>
      <protection locked="0"/>
    </xf>
    <xf numFmtId="0" fontId="30" fillId="18" borderId="0" xfId="0" applyFont="1" applyFill="1" applyAlignment="1" applyProtection="1">
      <alignment horizontal="center" vertical="center"/>
      <protection locked="0"/>
    </xf>
    <xf numFmtId="0" fontId="30" fillId="18" borderId="10" xfId="0" applyFont="1" applyFill="1" applyBorder="1" applyAlignment="1" applyProtection="1">
      <alignment horizontal="center" vertical="center"/>
      <protection locked="0"/>
    </xf>
    <xf numFmtId="0" fontId="30" fillId="18" borderId="9" xfId="0" applyFont="1" applyFill="1" applyBorder="1" applyAlignment="1" applyProtection="1">
      <alignment horizontal="center" vertical="center"/>
      <protection locked="0"/>
    </xf>
    <xf numFmtId="0" fontId="30" fillId="18" borderId="3" xfId="0" applyFont="1" applyFill="1" applyBorder="1" applyAlignment="1" applyProtection="1">
      <alignment horizontal="center" vertical="center"/>
      <protection locked="0"/>
    </xf>
    <xf numFmtId="0" fontId="30" fillId="18" borderId="11" xfId="0" applyFont="1" applyFill="1" applyBorder="1" applyAlignment="1" applyProtection="1">
      <alignment horizontal="center" vertical="center"/>
      <protection locked="0"/>
    </xf>
    <xf numFmtId="0" fontId="0" fillId="18" borderId="12" xfId="0" applyFill="1" applyBorder="1" applyAlignment="1" applyProtection="1">
      <alignment horizontal="center" vertical="center"/>
      <protection locked="0"/>
    </xf>
    <xf numFmtId="0" fontId="0" fillId="18" borderId="13" xfId="0" applyFill="1" applyBorder="1" applyAlignment="1" applyProtection="1">
      <alignment horizontal="center" vertical="center"/>
      <protection locked="0"/>
    </xf>
    <xf numFmtId="0" fontId="0" fillId="18" borderId="14" xfId="0" applyFill="1" applyBorder="1" applyAlignment="1" applyProtection="1">
      <alignment horizontal="center" vertical="center"/>
      <protection locked="0"/>
    </xf>
    <xf numFmtId="0" fontId="0" fillId="18" borderId="9" xfId="0" applyFill="1" applyBorder="1" applyAlignment="1" applyProtection="1">
      <alignment horizontal="center" vertical="center"/>
      <protection locked="0"/>
    </xf>
    <xf numFmtId="0" fontId="0" fillId="18" borderId="3" xfId="0" applyFill="1" applyBorder="1" applyAlignment="1" applyProtection="1">
      <alignment horizontal="center" vertical="center"/>
      <protection locked="0"/>
    </xf>
    <xf numFmtId="0" fontId="0" fillId="18" borderId="11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3" xfId="493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44" fontId="0" fillId="0" borderId="0" xfId="493" applyFont="1" applyBorder="1" applyAlignment="1" applyProtection="1">
      <alignment horizontal="center" vertical="center"/>
    </xf>
    <xf numFmtId="44" fontId="0" fillId="0" borderId="3" xfId="493" applyFont="1" applyBorder="1" applyAlignment="1" applyProtection="1">
      <alignment horizontal="center" vertical="center"/>
    </xf>
    <xf numFmtId="44" fontId="9" fillId="18" borderId="6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164" fontId="53" fillId="0" borderId="0" xfId="0" applyNumberFormat="1" applyFont="1" applyAlignment="1">
      <alignment horizontal="center"/>
    </xf>
    <xf numFmtId="0" fontId="17" fillId="0" borderId="0" xfId="0" applyFont="1" applyAlignment="1">
      <alignment horizontal="right" vertical="top" wrapText="1"/>
    </xf>
    <xf numFmtId="165" fontId="14" fillId="0" borderId="0" xfId="0" applyNumberFormat="1" applyFont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40" borderId="12" xfId="0" applyFont="1" applyFill="1" applyBorder="1" applyAlignment="1">
      <alignment horizontal="center" vertical="center" wrapText="1"/>
    </xf>
    <xf numFmtId="0" fontId="30" fillId="40" borderId="13" xfId="0" applyFont="1" applyFill="1" applyBorder="1" applyAlignment="1">
      <alignment horizontal="center" vertical="center" wrapText="1"/>
    </xf>
    <xf numFmtId="0" fontId="30" fillId="40" borderId="14" xfId="0" applyFont="1" applyFill="1" applyBorder="1" applyAlignment="1">
      <alignment horizontal="center" vertical="center" wrapText="1"/>
    </xf>
    <xf numFmtId="0" fontId="30" fillId="40" borderId="8" xfId="0" applyFont="1" applyFill="1" applyBorder="1" applyAlignment="1">
      <alignment horizontal="center" vertical="center" wrapText="1"/>
    </xf>
    <xf numFmtId="0" fontId="30" fillId="40" borderId="0" xfId="0" applyFont="1" applyFill="1" applyAlignment="1">
      <alignment horizontal="center" vertical="center" wrapText="1"/>
    </xf>
    <xf numFmtId="0" fontId="30" fillId="40" borderId="10" xfId="0" applyFont="1" applyFill="1" applyBorder="1" applyAlignment="1">
      <alignment horizontal="center" vertical="center" wrapText="1"/>
    </xf>
    <xf numFmtId="0" fontId="30" fillId="40" borderId="9" xfId="0" applyFont="1" applyFill="1" applyBorder="1" applyAlignment="1">
      <alignment horizontal="center" vertical="center" wrapText="1"/>
    </xf>
    <xf numFmtId="0" fontId="30" fillId="40" borderId="3" xfId="0" applyFont="1" applyFill="1" applyBorder="1" applyAlignment="1">
      <alignment horizontal="center" vertical="center" wrapText="1"/>
    </xf>
    <xf numFmtId="0" fontId="30" fillId="40" borderId="11" xfId="0" applyFont="1" applyFill="1" applyBorder="1" applyAlignment="1">
      <alignment horizontal="center" vertical="center" wrapText="1"/>
    </xf>
    <xf numFmtId="0" fontId="18" fillId="0" borderId="15" xfId="500" applyNumberFormat="1" applyFont="1" applyBorder="1" applyAlignment="1">
      <alignment horizontal="left" vertical="center"/>
    </xf>
    <xf numFmtId="0" fontId="18" fillId="0" borderId="6" xfId="500" applyNumberFormat="1" applyFont="1" applyBorder="1" applyAlignment="1">
      <alignment horizontal="left" vertical="center"/>
    </xf>
    <xf numFmtId="0" fontId="18" fillId="0" borderId="16" xfId="500" applyNumberFormat="1" applyFont="1" applyBorder="1" applyAlignment="1">
      <alignment horizontal="left" vertical="center"/>
    </xf>
    <xf numFmtId="1" fontId="23" fillId="0" borderId="6" xfId="500" applyNumberFormat="1" applyFont="1" applyBorder="1" applyAlignment="1">
      <alignment horizontal="center" vertical="center"/>
    </xf>
    <xf numFmtId="1" fontId="23" fillId="0" borderId="16" xfId="500" applyNumberFormat="1" applyFont="1" applyBorder="1" applyAlignment="1">
      <alignment horizontal="center" vertical="center"/>
    </xf>
    <xf numFmtId="1" fontId="56" fillId="0" borderId="0" xfId="500" applyNumberFormat="1" applyFont="1" applyAlignment="1">
      <alignment horizontal="center" vertical="center"/>
    </xf>
    <xf numFmtId="165" fontId="12" fillId="0" borderId="0" xfId="500" applyNumberFormat="1" applyFont="1" applyAlignment="1">
      <alignment horizontal="left" vertical="center"/>
    </xf>
    <xf numFmtId="2" fontId="41" fillId="0" borderId="0" xfId="500" applyNumberFormat="1" applyFont="1" applyAlignment="1">
      <alignment horizontal="left" vertical="center"/>
    </xf>
    <xf numFmtId="0" fontId="10" fillId="0" borderId="3" xfId="500" applyNumberFormat="1" applyFont="1" applyBorder="1" applyAlignment="1">
      <alignment horizontal="center" vertical="center" wrapText="1"/>
    </xf>
    <xf numFmtId="0" fontId="10" fillId="0" borderId="3" xfId="500" applyNumberFormat="1" applyFont="1" applyBorder="1" applyAlignment="1">
      <alignment vertical="center" wrapText="1"/>
    </xf>
    <xf numFmtId="0" fontId="21" fillId="0" borderId="0" xfId="500" applyNumberFormat="1" applyFont="1" applyAlignment="1">
      <alignment horizontal="left" vertical="center"/>
    </xf>
    <xf numFmtId="1" fontId="4" fillId="0" borderId="0" xfId="500" applyNumberFormat="1" applyAlignment="1">
      <alignment horizontal="left" vertical="center"/>
    </xf>
    <xf numFmtId="0" fontId="60" fillId="0" borderId="3" xfId="0" applyFont="1" applyBorder="1" applyAlignment="1">
      <alignment horizontal="left" vertical="center"/>
    </xf>
    <xf numFmtId="0" fontId="46" fillId="4" borderId="18" xfId="0" applyFont="1" applyFill="1" applyBorder="1" applyAlignment="1">
      <alignment horizontal="center" vertical="center"/>
    </xf>
    <xf numFmtId="0" fontId="9" fillId="40" borderId="12" xfId="0" applyFont="1" applyFill="1" applyBorder="1" applyAlignment="1">
      <alignment horizontal="center" vertical="center" wrapText="1"/>
    </xf>
    <xf numFmtId="0" fontId="9" fillId="40" borderId="13" xfId="0" applyFont="1" applyFill="1" applyBorder="1" applyAlignment="1">
      <alignment horizontal="center" vertical="center" wrapText="1"/>
    </xf>
    <xf numFmtId="0" fontId="9" fillId="40" borderId="14" xfId="0" applyFont="1" applyFill="1" applyBorder="1" applyAlignment="1">
      <alignment horizontal="center" vertical="center" wrapText="1"/>
    </xf>
    <xf numFmtId="0" fontId="9" fillId="40" borderId="8" xfId="0" applyFont="1" applyFill="1" applyBorder="1" applyAlignment="1">
      <alignment horizontal="center" vertical="center" wrapText="1"/>
    </xf>
    <xf numFmtId="0" fontId="9" fillId="40" borderId="0" xfId="0" applyFont="1" applyFill="1" applyAlignment="1">
      <alignment horizontal="center" vertical="center" wrapText="1"/>
    </xf>
    <xf numFmtId="0" fontId="9" fillId="40" borderId="10" xfId="0" applyFont="1" applyFill="1" applyBorder="1" applyAlignment="1">
      <alignment horizontal="center" vertical="center" wrapText="1"/>
    </xf>
    <xf numFmtId="0" fontId="9" fillId="40" borderId="9" xfId="0" applyFont="1" applyFill="1" applyBorder="1" applyAlignment="1">
      <alignment horizontal="center" vertical="center" wrapText="1"/>
    </xf>
    <xf numFmtId="0" fontId="9" fillId="40" borderId="3" xfId="0" applyFont="1" applyFill="1" applyBorder="1" applyAlignment="1">
      <alignment horizontal="center" vertical="center" wrapText="1"/>
    </xf>
    <xf numFmtId="0" fontId="9" fillId="40" borderId="11" xfId="0" applyFont="1" applyFill="1" applyBorder="1" applyAlignment="1">
      <alignment horizontal="center" vertical="center" wrapText="1"/>
    </xf>
    <xf numFmtId="1" fontId="37" fillId="0" borderId="32" xfId="500" applyNumberFormat="1" applyFont="1" applyBorder="1" applyAlignment="1">
      <alignment horizontal="center" vertical="center" textRotation="90" wrapText="1"/>
    </xf>
    <xf numFmtId="1" fontId="37" fillId="0" borderId="34" xfId="500" applyNumberFormat="1" applyFont="1" applyBorder="1" applyAlignment="1">
      <alignment horizontal="center" vertical="center" textRotation="90" wrapText="1"/>
    </xf>
    <xf numFmtId="1" fontId="37" fillId="0" borderId="2" xfId="500" applyNumberFormat="1" applyFont="1" applyBorder="1" applyAlignment="1">
      <alignment horizontal="center" vertical="center" textRotation="90" wrapText="1"/>
    </xf>
    <xf numFmtId="1" fontId="37" fillId="0" borderId="19" xfId="500" applyNumberFormat="1" applyFont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15" borderId="12" xfId="0" applyFont="1" applyFill="1" applyBorder="1" applyAlignment="1">
      <alignment horizontal="left" vertical="center"/>
    </xf>
    <xf numFmtId="0" fontId="14" fillId="15" borderId="14" xfId="0" applyFont="1" applyFill="1" applyBorder="1" applyAlignment="1">
      <alignment horizontal="left" vertical="center"/>
    </xf>
    <xf numFmtId="0" fontId="14" fillId="15" borderId="9" xfId="0" applyFont="1" applyFill="1" applyBorder="1" applyAlignment="1">
      <alignment horizontal="left" vertical="center"/>
    </xf>
    <xf numFmtId="0" fontId="14" fillId="15" borderId="11" xfId="0" applyFont="1" applyFill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1" fontId="22" fillId="0" borderId="15" xfId="0" applyNumberFormat="1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</cellXfs>
  <cellStyles count="502">
    <cellStyle name="Currency" xfId="493" builtinId="4"/>
    <cellStyle name="Currency 2" xfId="31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6" builtinId="9" hidden="1"/>
    <cellStyle name="Followed Hyperlink" xfId="4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5" builtinId="8" hidden="1"/>
    <cellStyle name="Hyperlink" xfId="497" builtinId="8" hidden="1"/>
    <cellStyle name="Navadno 2" xfId="499" xr:uid="{00000000-0005-0000-0000-0000F9000000}"/>
    <cellStyle name="Navadno 2 2" xfId="501" xr:uid="{00000000-0005-0000-0000-0000FA000000}"/>
    <cellStyle name="Normal" xfId="0" builtinId="0"/>
    <cellStyle name="Normal 2" xfId="317" xr:uid="{00000000-0005-0000-0000-0000FB000000}"/>
    <cellStyle name="Normal 2 2" xfId="500" xr:uid="{00000000-0005-0000-0000-0000FC000000}"/>
    <cellStyle name="Per cent" xfId="494" builtinId="5"/>
  </cellStyles>
  <dxfs count="63"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CC"/>
        </patternFill>
      </fill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57BC2E"/>
        </patternFill>
      </fill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5FF00"/>
        </patternFill>
      </fill>
    </dxf>
    <dxf>
      <fill>
        <patternFill>
          <bgColor rgb="FFE4FF00"/>
        </patternFill>
      </fill>
    </dxf>
    <dxf>
      <fill>
        <patternFill>
          <bgColor rgb="FFFF8E00"/>
        </patternFill>
      </fill>
    </dxf>
    <dxf>
      <fill>
        <patternFill>
          <bgColor rgb="FFFF00F5"/>
        </patternFill>
      </fill>
    </dxf>
    <dxf>
      <fill>
        <patternFill>
          <bgColor rgb="FF825A3B"/>
        </patternFill>
      </fill>
    </dxf>
    <dxf>
      <font>
        <color rgb="FFFFFFFF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57BC2E"/>
        </patternFill>
      </fill>
    </dxf>
    <dxf>
      <font>
        <color auto="1"/>
      </font>
      <fill>
        <patternFill>
          <bgColor rgb="FF57BC2E"/>
        </patternFill>
      </fill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5FF00"/>
        </patternFill>
      </fill>
    </dxf>
    <dxf>
      <fill>
        <patternFill>
          <bgColor rgb="FFE4FF00"/>
        </patternFill>
      </fill>
    </dxf>
    <dxf>
      <fill>
        <patternFill>
          <bgColor rgb="FFFF8E00"/>
        </patternFill>
      </fill>
    </dxf>
    <dxf>
      <fill>
        <patternFill>
          <bgColor rgb="FFFF00F5"/>
        </patternFill>
      </fill>
    </dxf>
    <dxf>
      <fill>
        <patternFill>
          <bgColor rgb="FFC21AA0"/>
        </patternFill>
      </fill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CC"/>
        </patternFill>
      </fill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57BC2E"/>
        </patternFill>
      </fill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Medium4"/>
  <colors>
    <mruColors>
      <color rgb="FFC5FF00"/>
      <color rgb="FFE4FF00"/>
      <color rgb="FFFF8E00"/>
      <color rgb="FFFF00F5"/>
      <color rgb="FFC21AA0"/>
      <color rgb="FF825A3B"/>
      <color rgb="FF00CBD9"/>
      <color rgb="FF70308C"/>
      <color rgb="FFFF6BB4"/>
      <color rgb="FFF99A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13" Type="http://schemas.openxmlformats.org/officeDocument/2006/relationships/image" Target="../media/image24.jpeg"/><Relationship Id="rId18" Type="http://schemas.openxmlformats.org/officeDocument/2006/relationships/image" Target="../media/image29.jpeg"/><Relationship Id="rId3" Type="http://schemas.openxmlformats.org/officeDocument/2006/relationships/image" Target="../media/image14.jpeg"/><Relationship Id="rId21" Type="http://schemas.openxmlformats.org/officeDocument/2006/relationships/image" Target="../media/image32.jpeg"/><Relationship Id="rId7" Type="http://schemas.openxmlformats.org/officeDocument/2006/relationships/image" Target="../media/image18.jpeg"/><Relationship Id="rId12" Type="http://schemas.openxmlformats.org/officeDocument/2006/relationships/image" Target="../media/image23.jpeg"/><Relationship Id="rId17" Type="http://schemas.openxmlformats.org/officeDocument/2006/relationships/image" Target="../media/image28.jpeg"/><Relationship Id="rId25" Type="http://schemas.openxmlformats.org/officeDocument/2006/relationships/image" Target="../media/image36.jpeg"/><Relationship Id="rId2" Type="http://schemas.openxmlformats.org/officeDocument/2006/relationships/image" Target="../media/image13.jpeg"/><Relationship Id="rId16" Type="http://schemas.openxmlformats.org/officeDocument/2006/relationships/image" Target="../media/image27.jpeg"/><Relationship Id="rId20" Type="http://schemas.openxmlformats.org/officeDocument/2006/relationships/image" Target="../media/image31.jpeg"/><Relationship Id="rId1" Type="http://schemas.openxmlformats.org/officeDocument/2006/relationships/image" Target="../media/image2.png"/><Relationship Id="rId6" Type="http://schemas.openxmlformats.org/officeDocument/2006/relationships/image" Target="../media/image17.jpeg"/><Relationship Id="rId11" Type="http://schemas.openxmlformats.org/officeDocument/2006/relationships/image" Target="../media/image22.jpeg"/><Relationship Id="rId24" Type="http://schemas.openxmlformats.org/officeDocument/2006/relationships/image" Target="../media/image35.jpeg"/><Relationship Id="rId5" Type="http://schemas.openxmlformats.org/officeDocument/2006/relationships/image" Target="../media/image16.jpeg"/><Relationship Id="rId15" Type="http://schemas.openxmlformats.org/officeDocument/2006/relationships/image" Target="../media/image26.jpeg"/><Relationship Id="rId23" Type="http://schemas.openxmlformats.org/officeDocument/2006/relationships/image" Target="../media/image34.jpeg"/><Relationship Id="rId10" Type="http://schemas.openxmlformats.org/officeDocument/2006/relationships/image" Target="../media/image21.jpeg"/><Relationship Id="rId19" Type="http://schemas.openxmlformats.org/officeDocument/2006/relationships/image" Target="../media/image30.jpeg"/><Relationship Id="rId4" Type="http://schemas.openxmlformats.org/officeDocument/2006/relationships/image" Target="../media/image15.jpeg"/><Relationship Id="rId9" Type="http://schemas.openxmlformats.org/officeDocument/2006/relationships/image" Target="../media/image20.jpeg"/><Relationship Id="rId14" Type="http://schemas.openxmlformats.org/officeDocument/2006/relationships/image" Target="../media/image25.jpeg"/><Relationship Id="rId22" Type="http://schemas.openxmlformats.org/officeDocument/2006/relationships/image" Target="../media/image3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jpeg"/><Relationship Id="rId13" Type="http://schemas.openxmlformats.org/officeDocument/2006/relationships/image" Target="../media/image47.jpeg"/><Relationship Id="rId3" Type="http://schemas.openxmlformats.org/officeDocument/2006/relationships/image" Target="../media/image37.png"/><Relationship Id="rId7" Type="http://schemas.openxmlformats.org/officeDocument/2006/relationships/image" Target="../media/image41.jpeg"/><Relationship Id="rId12" Type="http://schemas.openxmlformats.org/officeDocument/2006/relationships/image" Target="../media/image46.jpeg"/><Relationship Id="rId17" Type="http://schemas.openxmlformats.org/officeDocument/2006/relationships/image" Target="../media/image51.jpeg"/><Relationship Id="rId2" Type="http://schemas.openxmlformats.org/officeDocument/2006/relationships/image" Target="../media/image33.jpeg"/><Relationship Id="rId16" Type="http://schemas.openxmlformats.org/officeDocument/2006/relationships/image" Target="../media/image50.jpeg"/><Relationship Id="rId1" Type="http://schemas.openxmlformats.org/officeDocument/2006/relationships/image" Target="../media/image2.png"/><Relationship Id="rId6" Type="http://schemas.openxmlformats.org/officeDocument/2006/relationships/image" Target="../media/image40.jpeg"/><Relationship Id="rId11" Type="http://schemas.openxmlformats.org/officeDocument/2006/relationships/image" Target="../media/image45.jpeg"/><Relationship Id="rId5" Type="http://schemas.openxmlformats.org/officeDocument/2006/relationships/image" Target="../media/image39.jpeg"/><Relationship Id="rId15" Type="http://schemas.openxmlformats.org/officeDocument/2006/relationships/image" Target="../media/image49.jpeg"/><Relationship Id="rId10" Type="http://schemas.openxmlformats.org/officeDocument/2006/relationships/image" Target="../media/image44.jpeg"/><Relationship Id="rId4" Type="http://schemas.openxmlformats.org/officeDocument/2006/relationships/image" Target="../media/image38.jpeg"/><Relationship Id="rId9" Type="http://schemas.openxmlformats.org/officeDocument/2006/relationships/image" Target="../media/image43.jpeg"/><Relationship Id="rId14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0</xdr:rowOff>
    </xdr:from>
    <xdr:to>
      <xdr:col>3</xdr:col>
      <xdr:colOff>619048</xdr:colOff>
      <xdr:row>6</xdr:row>
      <xdr:rowOff>101600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2AE79FE-972E-036D-DF3D-C19A95202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666" y="0"/>
          <a:ext cx="2727249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43544</xdr:colOff>
      <xdr:row>1</xdr:row>
      <xdr:rowOff>70788</xdr:rowOff>
    </xdr:from>
    <xdr:to>
      <xdr:col>7</xdr:col>
      <xdr:colOff>219469</xdr:colOff>
      <xdr:row>6</xdr:row>
      <xdr:rowOff>225216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9F71D5AD-5059-534C-BD3C-0FDEE1436B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78844" y="527988"/>
          <a:ext cx="2836363" cy="1335528"/>
        </a:xfrm>
        <a:prstGeom prst="rect">
          <a:avLst/>
        </a:prstGeom>
      </xdr:spPr>
    </xdr:pic>
    <xdr:clientData/>
  </xdr:twoCellAnchor>
  <xdr:oneCellAnchor>
    <xdr:from>
      <xdr:col>2</xdr:col>
      <xdr:colOff>142875</xdr:colOff>
      <xdr:row>1</xdr:row>
      <xdr:rowOff>47625</xdr:rowOff>
    </xdr:from>
    <xdr:ext cx="856118" cy="801026"/>
    <xdr:pic>
      <xdr:nvPicPr>
        <xdr:cNvPr id="27" name="Picture 26">
          <a:extLst>
            <a:ext uri="{FF2B5EF4-FFF2-40B4-BE49-F238E27FC236}">
              <a16:creationId xmlns:a16="http://schemas.microsoft.com/office/drawing/2014/main" id="{7A3612D1-CBE9-124C-932F-70BDFE0BC3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2625" y="508000"/>
          <a:ext cx="856118" cy="801026"/>
        </a:xfrm>
        <a:prstGeom prst="rect">
          <a:avLst/>
        </a:prstGeom>
      </xdr:spPr>
    </xdr:pic>
    <xdr:clientData/>
  </xdr:oneCellAnchor>
  <xdr:twoCellAnchor>
    <xdr:from>
      <xdr:col>0</xdr:col>
      <xdr:colOff>253860</xdr:colOff>
      <xdr:row>10</xdr:row>
      <xdr:rowOff>29176</xdr:rowOff>
    </xdr:from>
    <xdr:to>
      <xdr:col>1</xdr:col>
      <xdr:colOff>961083</xdr:colOff>
      <xdr:row>10</xdr:row>
      <xdr:rowOff>747798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446362E-F19D-6EE3-BB45-6FC786364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7193" y="4571428"/>
          <a:ext cx="970376" cy="718622"/>
        </a:xfrm>
        <a:prstGeom prst="rect">
          <a:avLst/>
        </a:prstGeom>
      </xdr:spPr>
    </xdr:pic>
    <xdr:clientData/>
  </xdr:twoCellAnchor>
  <xdr:twoCellAnchor>
    <xdr:from>
      <xdr:col>1</xdr:col>
      <xdr:colOff>80090</xdr:colOff>
      <xdr:row>11</xdr:row>
      <xdr:rowOff>45769</xdr:rowOff>
    </xdr:from>
    <xdr:to>
      <xdr:col>1</xdr:col>
      <xdr:colOff>964890</xdr:colOff>
      <xdr:row>11</xdr:row>
      <xdr:rowOff>709369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2BDBD11-C99A-D90D-B8A2-8133C444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576" y="5354598"/>
          <a:ext cx="884800" cy="663600"/>
        </a:xfrm>
        <a:prstGeom prst="rect">
          <a:avLst/>
        </a:prstGeom>
      </xdr:spPr>
    </xdr:pic>
    <xdr:clientData/>
  </xdr:twoCellAnchor>
  <xdr:twoCellAnchor>
    <xdr:from>
      <xdr:col>1</xdr:col>
      <xdr:colOff>80091</xdr:colOff>
      <xdr:row>12</xdr:row>
      <xdr:rowOff>45770</xdr:rowOff>
    </xdr:from>
    <xdr:to>
      <xdr:col>1</xdr:col>
      <xdr:colOff>983965</xdr:colOff>
      <xdr:row>12</xdr:row>
      <xdr:rowOff>723676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50B57B2-3A1B-0353-2178-EDFEF0EAF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577" y="6121175"/>
          <a:ext cx="903874" cy="677906"/>
        </a:xfrm>
        <a:prstGeom prst="rect">
          <a:avLst/>
        </a:prstGeom>
      </xdr:spPr>
    </xdr:pic>
    <xdr:clientData/>
  </xdr:twoCellAnchor>
  <xdr:twoCellAnchor>
    <xdr:from>
      <xdr:col>1</xdr:col>
      <xdr:colOff>68648</xdr:colOff>
      <xdr:row>13</xdr:row>
      <xdr:rowOff>45766</xdr:rowOff>
    </xdr:from>
    <xdr:to>
      <xdr:col>1</xdr:col>
      <xdr:colOff>961080</xdr:colOff>
      <xdr:row>13</xdr:row>
      <xdr:rowOff>715090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31F36F7-D612-028E-9A02-2D64905A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5134" y="5503334"/>
          <a:ext cx="892432" cy="669324"/>
        </a:xfrm>
        <a:prstGeom prst="rect">
          <a:avLst/>
        </a:prstGeom>
      </xdr:spPr>
    </xdr:pic>
    <xdr:clientData/>
  </xdr:twoCellAnchor>
  <xdr:twoCellAnchor>
    <xdr:from>
      <xdr:col>1</xdr:col>
      <xdr:colOff>11444</xdr:colOff>
      <xdr:row>14</xdr:row>
      <xdr:rowOff>34324</xdr:rowOff>
    </xdr:from>
    <xdr:to>
      <xdr:col>1</xdr:col>
      <xdr:colOff>995408</xdr:colOff>
      <xdr:row>15</xdr:row>
      <xdr:rowOff>5721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370E988-66F0-FD01-35CD-CA3F310D8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7930" y="7642883"/>
          <a:ext cx="983964" cy="737973"/>
        </a:xfrm>
        <a:prstGeom prst="rect">
          <a:avLst/>
        </a:prstGeom>
      </xdr:spPr>
    </xdr:pic>
    <xdr:clientData/>
  </xdr:twoCellAnchor>
  <xdr:twoCellAnchor>
    <xdr:from>
      <xdr:col>1</xdr:col>
      <xdr:colOff>80091</xdr:colOff>
      <xdr:row>15</xdr:row>
      <xdr:rowOff>22883</xdr:rowOff>
    </xdr:from>
    <xdr:to>
      <xdr:col>2</xdr:col>
      <xdr:colOff>11442</xdr:colOff>
      <xdr:row>15</xdr:row>
      <xdr:rowOff>726532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A6563D7-2DBA-CED1-30BA-AE61F93B1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577" y="8398018"/>
          <a:ext cx="938198" cy="703649"/>
        </a:xfrm>
        <a:prstGeom prst="rect">
          <a:avLst/>
        </a:prstGeom>
      </xdr:spPr>
    </xdr:pic>
    <xdr:clientData/>
  </xdr:twoCellAnchor>
  <xdr:twoCellAnchor>
    <xdr:from>
      <xdr:col>0</xdr:col>
      <xdr:colOff>263153</xdr:colOff>
      <xdr:row>16</xdr:row>
      <xdr:rowOff>22885</xdr:rowOff>
    </xdr:from>
    <xdr:to>
      <xdr:col>1</xdr:col>
      <xdr:colOff>961082</xdr:colOff>
      <xdr:row>16</xdr:row>
      <xdr:rowOff>743697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F1D0FA2-A6DF-4133-BC74-9868EA59E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6486" y="9164597"/>
          <a:ext cx="961082" cy="720812"/>
        </a:xfrm>
        <a:prstGeom prst="rect">
          <a:avLst/>
        </a:prstGeom>
      </xdr:spPr>
    </xdr:pic>
    <xdr:clientData/>
  </xdr:twoCellAnchor>
  <xdr:twoCellAnchor>
    <xdr:from>
      <xdr:col>1</xdr:col>
      <xdr:colOff>34325</xdr:colOff>
      <xdr:row>17</xdr:row>
      <xdr:rowOff>22883</xdr:rowOff>
    </xdr:from>
    <xdr:to>
      <xdr:col>1</xdr:col>
      <xdr:colOff>995406</xdr:colOff>
      <xdr:row>17</xdr:row>
      <xdr:rowOff>743694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8AB78F9-CDA7-439D-8955-60F96F8BE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811" y="9931171"/>
          <a:ext cx="961081" cy="720811"/>
        </a:xfrm>
        <a:prstGeom prst="rect">
          <a:avLst/>
        </a:prstGeom>
      </xdr:spPr>
    </xdr:pic>
    <xdr:clientData/>
  </xdr:twoCellAnchor>
  <xdr:twoCellAnchor>
    <xdr:from>
      <xdr:col>1</xdr:col>
      <xdr:colOff>34324</xdr:colOff>
      <xdr:row>18</xdr:row>
      <xdr:rowOff>45762</xdr:rowOff>
    </xdr:from>
    <xdr:to>
      <xdr:col>1</xdr:col>
      <xdr:colOff>972522</xdr:colOff>
      <xdr:row>18</xdr:row>
      <xdr:rowOff>749411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492A5AC-1AB9-45BE-68C8-5A6E04A24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810" y="10720627"/>
          <a:ext cx="938198" cy="7036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43544</xdr:colOff>
      <xdr:row>1</xdr:row>
      <xdr:rowOff>70788</xdr:rowOff>
    </xdr:from>
    <xdr:to>
      <xdr:col>8</xdr:col>
      <xdr:colOff>517707</xdr:colOff>
      <xdr:row>6</xdr:row>
      <xdr:rowOff>225216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BDF44DA-E9E8-2758-B137-34629E6AF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02430" y="430017"/>
          <a:ext cx="2852056" cy="13447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21772</xdr:rowOff>
    </xdr:from>
    <xdr:to>
      <xdr:col>1</xdr:col>
      <xdr:colOff>1094015</xdr:colOff>
      <xdr:row>32</xdr:row>
      <xdr:rowOff>21772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B321A31-BFF1-3DEE-FF2E-08781111E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3167743"/>
          <a:ext cx="1094015" cy="729343"/>
        </a:xfrm>
        <a:prstGeom prst="rect">
          <a:avLst/>
        </a:prstGeom>
      </xdr:spPr>
    </xdr:pic>
    <xdr:clientData/>
  </xdr:twoCellAnchor>
  <xdr:twoCellAnchor>
    <xdr:from>
      <xdr:col>1</xdr:col>
      <xdr:colOff>10886</xdr:colOff>
      <xdr:row>32</xdr:row>
      <xdr:rowOff>0</xdr:rowOff>
    </xdr:from>
    <xdr:to>
      <xdr:col>1</xdr:col>
      <xdr:colOff>1104901</xdr:colOff>
      <xdr:row>33</xdr:row>
      <xdr:rowOff>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B2D987A2-935C-EE12-0107-E23B3BA6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2" y="3875314"/>
          <a:ext cx="1094015" cy="729343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33</xdr:row>
      <xdr:rowOff>0</xdr:rowOff>
    </xdr:from>
    <xdr:to>
      <xdr:col>1</xdr:col>
      <xdr:colOff>1110345</xdr:colOff>
      <xdr:row>33</xdr:row>
      <xdr:rowOff>666750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FF5EF5A-02CA-EDEF-5E63-51E7402C9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2626" y="19589750"/>
          <a:ext cx="1110344" cy="66675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34</xdr:row>
      <xdr:rowOff>0</xdr:rowOff>
    </xdr:from>
    <xdr:to>
      <xdr:col>1</xdr:col>
      <xdr:colOff>1110345</xdr:colOff>
      <xdr:row>35</xdr:row>
      <xdr:rowOff>10886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FCAB4332-F8F5-1BEC-370B-73D4F715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5334000"/>
          <a:ext cx="1110344" cy="74022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718457</xdr:rowOff>
    </xdr:from>
    <xdr:to>
      <xdr:col>1</xdr:col>
      <xdr:colOff>1094015</xdr:colOff>
      <xdr:row>35</xdr:row>
      <xdr:rowOff>718457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10FD9300-FBE1-1585-D94E-725FE319B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6052457"/>
          <a:ext cx="1094015" cy="729343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37</xdr:row>
      <xdr:rowOff>0</xdr:rowOff>
    </xdr:from>
    <xdr:to>
      <xdr:col>1</xdr:col>
      <xdr:colOff>1077687</xdr:colOff>
      <xdr:row>37</xdr:row>
      <xdr:rowOff>718457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8F7F7C44-FB18-A896-832C-58DC54E68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7522029"/>
          <a:ext cx="1077686" cy="7184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718457</xdr:rowOff>
    </xdr:from>
    <xdr:to>
      <xdr:col>1</xdr:col>
      <xdr:colOff>1110344</xdr:colOff>
      <xdr:row>40</xdr:row>
      <xdr:rowOff>0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1F5C8B09-67EE-D736-CADB-76D313C2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8969828"/>
          <a:ext cx="1110344" cy="740229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40</xdr:row>
      <xdr:rowOff>0</xdr:rowOff>
    </xdr:from>
    <xdr:to>
      <xdr:col>1</xdr:col>
      <xdr:colOff>1077687</xdr:colOff>
      <xdr:row>40</xdr:row>
      <xdr:rowOff>718457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30570C2E-D4B8-A04D-798B-35111B032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9710057"/>
          <a:ext cx="1077686" cy="718457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41</xdr:row>
      <xdr:rowOff>0</xdr:rowOff>
    </xdr:from>
    <xdr:to>
      <xdr:col>1</xdr:col>
      <xdr:colOff>1110345</xdr:colOff>
      <xdr:row>42</xdr:row>
      <xdr:rowOff>10886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B70FE44E-0BFC-4D5D-6EBF-482489E85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0439400"/>
          <a:ext cx="1110344" cy="74022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1</xdr:col>
      <xdr:colOff>1110342</xdr:colOff>
      <xdr:row>43</xdr:row>
      <xdr:rowOff>10885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4457D2D3-D38A-EE3E-146F-89F1DC60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1168743"/>
          <a:ext cx="1110342" cy="74022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1</xdr:col>
      <xdr:colOff>1094015</xdr:colOff>
      <xdr:row>44</xdr:row>
      <xdr:rowOff>0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670AC915-6735-E1B8-9ACA-7D85B4F78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1898086"/>
          <a:ext cx="1094015" cy="72934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</xdr:row>
      <xdr:rowOff>1</xdr:rowOff>
    </xdr:from>
    <xdr:to>
      <xdr:col>1</xdr:col>
      <xdr:colOff>1110342</xdr:colOff>
      <xdr:row>45</xdr:row>
      <xdr:rowOff>10887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64A814DB-EC29-A979-10D3-BBBE8ACC7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2625" y="26892251"/>
          <a:ext cx="1110342" cy="2201636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45</xdr:row>
      <xdr:rowOff>1</xdr:rowOff>
    </xdr:from>
    <xdr:to>
      <xdr:col>1</xdr:col>
      <xdr:colOff>1077687</xdr:colOff>
      <xdr:row>45</xdr:row>
      <xdr:rowOff>718458</xdr:rowOff>
    </xdr:to>
    <xdr:pic>
      <xdr:nvPicPr>
        <xdr:cNvPr id="33" name="Slika 32">
          <a:extLst>
            <a:ext uri="{FF2B5EF4-FFF2-40B4-BE49-F238E27FC236}">
              <a16:creationId xmlns:a16="http://schemas.microsoft.com/office/drawing/2014/main" id="{93DC15ED-1ACD-5A70-EF6E-942887121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3356772"/>
          <a:ext cx="1077686" cy="718457"/>
        </a:xfrm>
        <a:prstGeom prst="rect">
          <a:avLst/>
        </a:prstGeom>
      </xdr:spPr>
    </xdr:pic>
    <xdr:clientData/>
  </xdr:twoCellAnchor>
  <xdr:twoCellAnchor>
    <xdr:from>
      <xdr:col>0</xdr:col>
      <xdr:colOff>261257</xdr:colOff>
      <xdr:row>45</xdr:row>
      <xdr:rowOff>718457</xdr:rowOff>
    </xdr:from>
    <xdr:to>
      <xdr:col>1</xdr:col>
      <xdr:colOff>1115787</xdr:colOff>
      <xdr:row>47</xdr:row>
      <xdr:rowOff>10886</xdr:rowOff>
    </xdr:to>
    <xdr:pic>
      <xdr:nvPicPr>
        <xdr:cNvPr id="35" name="Slika 34">
          <a:extLst>
            <a:ext uri="{FF2B5EF4-FFF2-40B4-BE49-F238E27FC236}">
              <a16:creationId xmlns:a16="http://schemas.microsoft.com/office/drawing/2014/main" id="{84A31E4F-38F8-DB9E-B7E4-ADF3DF7EA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4075228"/>
          <a:ext cx="1126673" cy="75111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</xdr:row>
      <xdr:rowOff>707572</xdr:rowOff>
    </xdr:from>
    <xdr:to>
      <xdr:col>1</xdr:col>
      <xdr:colOff>1126671</xdr:colOff>
      <xdr:row>48</xdr:row>
      <xdr:rowOff>0</xdr:rowOff>
    </xdr:to>
    <xdr:pic>
      <xdr:nvPicPr>
        <xdr:cNvPr id="37" name="Slika 36">
          <a:extLst>
            <a:ext uri="{FF2B5EF4-FFF2-40B4-BE49-F238E27FC236}">
              <a16:creationId xmlns:a16="http://schemas.microsoft.com/office/drawing/2014/main" id="{5A504BD8-4BF4-E057-FE17-79EE7A575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4793686"/>
          <a:ext cx="1126671" cy="751114"/>
        </a:xfrm>
        <a:prstGeom prst="rect">
          <a:avLst/>
        </a:prstGeom>
      </xdr:spPr>
    </xdr:pic>
    <xdr:clientData/>
  </xdr:twoCellAnchor>
  <xdr:twoCellAnchor>
    <xdr:from>
      <xdr:col>1</xdr:col>
      <xdr:colOff>21772</xdr:colOff>
      <xdr:row>48</xdr:row>
      <xdr:rowOff>0</xdr:rowOff>
    </xdr:from>
    <xdr:to>
      <xdr:col>1</xdr:col>
      <xdr:colOff>1099457</xdr:colOff>
      <xdr:row>48</xdr:row>
      <xdr:rowOff>718457</xdr:rowOff>
    </xdr:to>
    <xdr:pic>
      <xdr:nvPicPr>
        <xdr:cNvPr id="39" name="Slika 38">
          <a:extLst>
            <a:ext uri="{FF2B5EF4-FFF2-40B4-BE49-F238E27FC236}">
              <a16:creationId xmlns:a16="http://schemas.microsoft.com/office/drawing/2014/main" id="{FB5DF366-F3CB-0878-F2C5-A57DDB063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458" y="15544800"/>
          <a:ext cx="1077685" cy="7184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1</xdr:col>
      <xdr:colOff>1094015</xdr:colOff>
      <xdr:row>50</xdr:row>
      <xdr:rowOff>0</xdr:rowOff>
    </xdr:to>
    <xdr:pic>
      <xdr:nvPicPr>
        <xdr:cNvPr id="41" name="Slika 40">
          <a:extLst>
            <a:ext uri="{FF2B5EF4-FFF2-40B4-BE49-F238E27FC236}">
              <a16:creationId xmlns:a16="http://schemas.microsoft.com/office/drawing/2014/main" id="{3982A498-DD5A-7E4D-2160-AC6A5F8AC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6274143"/>
          <a:ext cx="1094015" cy="729343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50</xdr:row>
      <xdr:rowOff>0</xdr:rowOff>
    </xdr:from>
    <xdr:to>
      <xdr:col>1</xdr:col>
      <xdr:colOff>1077687</xdr:colOff>
      <xdr:row>50</xdr:row>
      <xdr:rowOff>718457</xdr:rowOff>
    </xdr:to>
    <xdr:pic>
      <xdr:nvPicPr>
        <xdr:cNvPr id="43" name="Slika 42">
          <a:extLst>
            <a:ext uri="{FF2B5EF4-FFF2-40B4-BE49-F238E27FC236}">
              <a16:creationId xmlns:a16="http://schemas.microsoft.com/office/drawing/2014/main" id="{10A866C9-A3ED-3D72-78FE-8735193C1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7003486"/>
          <a:ext cx="1077686" cy="718457"/>
        </a:xfrm>
        <a:prstGeom prst="rect">
          <a:avLst/>
        </a:prstGeom>
      </xdr:spPr>
    </xdr:pic>
    <xdr:clientData/>
  </xdr:twoCellAnchor>
  <xdr:twoCellAnchor>
    <xdr:from>
      <xdr:col>1</xdr:col>
      <xdr:colOff>43544</xdr:colOff>
      <xdr:row>51</xdr:row>
      <xdr:rowOff>10886</xdr:rowOff>
    </xdr:from>
    <xdr:to>
      <xdr:col>1</xdr:col>
      <xdr:colOff>1104901</xdr:colOff>
      <xdr:row>51</xdr:row>
      <xdr:rowOff>718457</xdr:rowOff>
    </xdr:to>
    <xdr:pic>
      <xdr:nvPicPr>
        <xdr:cNvPr id="45" name="Slika 44">
          <a:extLst>
            <a:ext uri="{FF2B5EF4-FFF2-40B4-BE49-F238E27FC236}">
              <a16:creationId xmlns:a16="http://schemas.microsoft.com/office/drawing/2014/main" id="{225581F4-71A3-70E5-6BE8-584372DD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230" y="17743715"/>
          <a:ext cx="1061357" cy="707571"/>
        </a:xfrm>
        <a:prstGeom prst="rect">
          <a:avLst/>
        </a:prstGeom>
      </xdr:spPr>
    </xdr:pic>
    <xdr:clientData/>
  </xdr:twoCellAnchor>
  <xdr:twoCellAnchor editAs="oneCell">
    <xdr:from>
      <xdr:col>2</xdr:col>
      <xdr:colOff>130629</xdr:colOff>
      <xdr:row>0</xdr:row>
      <xdr:rowOff>370114</xdr:rowOff>
    </xdr:from>
    <xdr:to>
      <xdr:col>3</xdr:col>
      <xdr:colOff>127000</xdr:colOff>
      <xdr:row>4</xdr:row>
      <xdr:rowOff>35107</xdr:rowOff>
    </xdr:to>
    <xdr:pic>
      <xdr:nvPicPr>
        <xdr:cNvPr id="47" name="Slika 46">
          <a:extLst>
            <a:ext uri="{FF2B5EF4-FFF2-40B4-BE49-F238E27FC236}">
              <a16:creationId xmlns:a16="http://schemas.microsoft.com/office/drawing/2014/main" id="{AA946AF3-9386-DACC-C100-F8E8A08C85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9429" y="370114"/>
          <a:ext cx="827314" cy="97971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53</xdr:row>
      <xdr:rowOff>483348</xdr:rowOff>
    </xdr:from>
    <xdr:to>
      <xdr:col>2</xdr:col>
      <xdr:colOff>0</xdr:colOff>
      <xdr:row>54</xdr:row>
      <xdr:rowOff>492996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2C040EB-A4A7-4951-AF7B-C4C267EB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3259" y="3934760"/>
          <a:ext cx="992094" cy="513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241300</xdr:colOff>
      <xdr:row>53</xdr:row>
      <xdr:rowOff>8504</xdr:rowOff>
    </xdr:from>
    <xdr:to>
      <xdr:col>1</xdr:col>
      <xdr:colOff>990600</xdr:colOff>
      <xdr:row>54</xdr:row>
      <xdr:rowOff>1989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65DD46D-D478-403F-9ACF-004BA40F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3275" y="2970779"/>
          <a:ext cx="751205" cy="43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254001</xdr:colOff>
      <xdr:row>36</xdr:row>
      <xdr:rowOff>15876</xdr:rowOff>
    </xdr:from>
    <xdr:to>
      <xdr:col>1</xdr:col>
      <xdr:colOff>1031876</xdr:colOff>
      <xdr:row>36</xdr:row>
      <xdr:rowOff>714376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46483CE-933B-E49D-8E65-2585909E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1" y="8493126"/>
          <a:ext cx="1047750" cy="6985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38</xdr:row>
      <xdr:rowOff>15875</xdr:rowOff>
    </xdr:from>
    <xdr:to>
      <xdr:col>1</xdr:col>
      <xdr:colOff>1031875</xdr:colOff>
      <xdr:row>38</xdr:row>
      <xdr:rowOff>672042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BC15F99-9A6F-7244-D110-BBC8A58D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250" y="9953625"/>
          <a:ext cx="984250" cy="656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43544</xdr:colOff>
      <xdr:row>1</xdr:row>
      <xdr:rowOff>70788</xdr:rowOff>
    </xdr:from>
    <xdr:to>
      <xdr:col>8</xdr:col>
      <xdr:colOff>644707</xdr:colOff>
      <xdr:row>6</xdr:row>
      <xdr:rowOff>225216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6BF78E07-FF35-8B46-B887-E71283BF4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78844" y="527988"/>
          <a:ext cx="2836363" cy="1335528"/>
        </a:xfrm>
        <a:prstGeom prst="rect">
          <a:avLst/>
        </a:prstGeom>
      </xdr:spPr>
    </xdr:pic>
    <xdr:clientData/>
  </xdr:twoCellAnchor>
  <xdr:twoCellAnchor>
    <xdr:from>
      <xdr:col>2</xdr:col>
      <xdr:colOff>139700</xdr:colOff>
      <xdr:row>11</xdr:row>
      <xdr:rowOff>483348</xdr:rowOff>
    </xdr:from>
    <xdr:to>
      <xdr:col>3</xdr:col>
      <xdr:colOff>0</xdr:colOff>
      <xdr:row>12</xdr:row>
      <xdr:rowOff>492996</xdr:rowOff>
    </xdr:to>
    <xdr:pic>
      <xdr:nvPicPr>
        <xdr:cNvPr id="23" name="Slika 1">
          <a:extLst>
            <a:ext uri="{FF2B5EF4-FFF2-40B4-BE49-F238E27FC236}">
              <a16:creationId xmlns:a16="http://schemas.microsoft.com/office/drawing/2014/main" id="{83787DF3-863A-2046-AB6B-A3E81D020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5500" y="3836148"/>
          <a:ext cx="990600" cy="517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158750</xdr:colOff>
      <xdr:row>1</xdr:row>
      <xdr:rowOff>47625</xdr:rowOff>
    </xdr:from>
    <xdr:to>
      <xdr:col>4</xdr:col>
      <xdr:colOff>170368</xdr:colOff>
      <xdr:row>4</xdr:row>
      <xdr:rowOff>31750</xdr:rowOff>
    </xdr:to>
    <xdr:pic>
      <xdr:nvPicPr>
        <xdr:cNvPr id="27" name="Slika 33">
          <a:extLst>
            <a:ext uri="{FF2B5EF4-FFF2-40B4-BE49-F238E27FC236}">
              <a16:creationId xmlns:a16="http://schemas.microsoft.com/office/drawing/2014/main" id="{1ABC6333-8AC2-CD43-BC86-7286CCFC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500" y="508000"/>
          <a:ext cx="964118" cy="857250"/>
        </a:xfrm>
        <a:prstGeom prst="rect">
          <a:avLst/>
        </a:prstGeom>
      </xdr:spPr>
    </xdr:pic>
    <xdr:clientData/>
  </xdr:twoCellAnchor>
  <xdr:twoCellAnchor>
    <xdr:from>
      <xdr:col>2</xdr:col>
      <xdr:colOff>145143</xdr:colOff>
      <xdr:row>11</xdr:row>
      <xdr:rowOff>18143</xdr:rowOff>
    </xdr:from>
    <xdr:to>
      <xdr:col>2</xdr:col>
      <xdr:colOff>1041286</xdr:colOff>
      <xdr:row>12</xdr:row>
      <xdr:rowOff>57401</xdr:rowOff>
    </xdr:to>
    <xdr:pic>
      <xdr:nvPicPr>
        <xdr:cNvPr id="28" name="Slika 6">
          <a:extLst>
            <a:ext uri="{FF2B5EF4-FFF2-40B4-BE49-F238E27FC236}">
              <a16:creationId xmlns:a16="http://schemas.microsoft.com/office/drawing/2014/main" id="{6AB471C8-F8BD-FD47-A4FA-77648955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4572" y="3374572"/>
          <a:ext cx="896143" cy="547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14514</xdr:colOff>
      <xdr:row>15</xdr:row>
      <xdr:rowOff>20764</xdr:rowOff>
    </xdr:from>
    <xdr:to>
      <xdr:col>2</xdr:col>
      <xdr:colOff>1041400</xdr:colOff>
      <xdr:row>15</xdr:row>
      <xdr:rowOff>706968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5E51DC0-924B-93C0-E910-D3BC3CBD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0314" y="5557964"/>
          <a:ext cx="1026886" cy="686204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16</xdr:row>
      <xdr:rowOff>63501</xdr:rowOff>
    </xdr:from>
    <xdr:to>
      <xdr:col>2</xdr:col>
      <xdr:colOff>1054100</xdr:colOff>
      <xdr:row>16</xdr:row>
      <xdr:rowOff>673101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7FDD05-B95F-FCCA-B811-CCD913968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0" y="6324601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17</xdr:row>
      <xdr:rowOff>12700</xdr:rowOff>
    </xdr:from>
    <xdr:to>
      <xdr:col>2</xdr:col>
      <xdr:colOff>1028700</xdr:colOff>
      <xdr:row>17</xdr:row>
      <xdr:rowOff>690033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0098A1B-9629-715B-100C-E5630A78E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0" y="6997700"/>
          <a:ext cx="1016000" cy="67733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19</xdr:row>
      <xdr:rowOff>25400</xdr:rowOff>
    </xdr:from>
    <xdr:to>
      <xdr:col>2</xdr:col>
      <xdr:colOff>1028700</xdr:colOff>
      <xdr:row>19</xdr:row>
      <xdr:rowOff>694267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D271441-04AB-A8E0-B086-5F126BB8D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200" y="8458200"/>
          <a:ext cx="1003300" cy="668867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20</xdr:row>
      <xdr:rowOff>25401</xdr:rowOff>
    </xdr:from>
    <xdr:to>
      <xdr:col>2</xdr:col>
      <xdr:colOff>1098549</xdr:colOff>
      <xdr:row>20</xdr:row>
      <xdr:rowOff>647700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75A29F2-63B8-2B5D-5E84-23E494D6B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900" y="9182101"/>
          <a:ext cx="933449" cy="622299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21</xdr:row>
      <xdr:rowOff>50800</xdr:rowOff>
    </xdr:from>
    <xdr:to>
      <xdr:col>2</xdr:col>
      <xdr:colOff>1060450</xdr:colOff>
      <xdr:row>21</xdr:row>
      <xdr:rowOff>698500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5E4F2AB-4E69-8DCE-3FBB-4C684C23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4700" y="9931400"/>
          <a:ext cx="9715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22</xdr:row>
      <xdr:rowOff>12700</xdr:rowOff>
    </xdr:from>
    <xdr:to>
      <xdr:col>2</xdr:col>
      <xdr:colOff>1054100</xdr:colOff>
      <xdr:row>22</xdr:row>
      <xdr:rowOff>706967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79C3CCD-C365-3BFC-96D4-7F7B230AB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0" y="10617200"/>
          <a:ext cx="1041400" cy="69426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23</xdr:row>
      <xdr:rowOff>38100</xdr:rowOff>
    </xdr:from>
    <xdr:to>
      <xdr:col>2</xdr:col>
      <xdr:colOff>1073150</xdr:colOff>
      <xdr:row>23</xdr:row>
      <xdr:rowOff>685800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4E64E4A-C8ED-CB83-7598-62EEC703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00" y="11366500"/>
          <a:ext cx="9715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24</xdr:row>
      <xdr:rowOff>38101</xdr:rowOff>
    </xdr:from>
    <xdr:to>
      <xdr:col>2</xdr:col>
      <xdr:colOff>1104900</xdr:colOff>
      <xdr:row>25</xdr:row>
      <xdr:rowOff>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0B907BA-9390-6073-187B-2B9D36F3B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12090401"/>
          <a:ext cx="10287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25</xdr:row>
      <xdr:rowOff>25400</xdr:rowOff>
    </xdr:from>
    <xdr:to>
      <xdr:col>2</xdr:col>
      <xdr:colOff>1104900</xdr:colOff>
      <xdr:row>25</xdr:row>
      <xdr:rowOff>668867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BFF4A5F-136A-27DF-080B-68EB96CD9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0" y="12801600"/>
          <a:ext cx="965200" cy="64346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25400</xdr:rowOff>
    </xdr:from>
    <xdr:to>
      <xdr:col>2</xdr:col>
      <xdr:colOff>1079500</xdr:colOff>
      <xdr:row>26</xdr:row>
      <xdr:rowOff>677333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0B6B764-99EE-8E3A-5FE6-A81C9EBEB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00" y="13525500"/>
          <a:ext cx="977900" cy="65193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</xdr:row>
      <xdr:rowOff>101600</xdr:rowOff>
    </xdr:from>
    <xdr:to>
      <xdr:col>2</xdr:col>
      <xdr:colOff>825500</xdr:colOff>
      <xdr:row>14</xdr:row>
      <xdr:rowOff>601133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96E2628-DFD9-008C-D810-BFB69214D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4914900"/>
          <a:ext cx="749300" cy="499533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63500</xdr:rowOff>
    </xdr:from>
    <xdr:to>
      <xdr:col>2</xdr:col>
      <xdr:colOff>952500</xdr:colOff>
      <xdr:row>18</xdr:row>
      <xdr:rowOff>630373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0270885-D0CF-57A1-B3D2-ACC4C30B0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00" y="7772400"/>
          <a:ext cx="850900" cy="566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0" tint="-4.9989318521683403E-2"/>
  </sheetPr>
  <dimension ref="B2:U55"/>
  <sheetViews>
    <sheetView showGridLines="0" showRowColHeaders="0" zoomScale="90" zoomScaleNormal="90" workbookViewId="0">
      <selection activeCell="F44" sqref="F44"/>
    </sheetView>
  </sheetViews>
  <sheetFormatPr baseColWidth="10" defaultColWidth="11" defaultRowHeight="16"/>
  <cols>
    <col min="1" max="1" width="1.6640625" customWidth="1"/>
    <col min="2" max="2" width="14.5" customWidth="1"/>
    <col min="3" max="3" width="14.1640625" customWidth="1"/>
    <col min="4" max="4" width="13.6640625" customWidth="1"/>
    <col min="5" max="5" width="11.5" customWidth="1"/>
    <col min="6" max="6" width="11.6640625" customWidth="1"/>
    <col min="7" max="7" width="11.83203125" customWidth="1"/>
    <col min="8" max="9" width="12" customWidth="1"/>
    <col min="10" max="10" width="13.1640625" customWidth="1"/>
    <col min="11" max="11" width="12.1640625" customWidth="1"/>
    <col min="12" max="12" width="11.33203125" customWidth="1"/>
    <col min="15" max="15" width="12.6640625" customWidth="1"/>
    <col min="17" max="17" width="13.1640625" customWidth="1"/>
    <col min="18" max="18" width="12.83203125" customWidth="1"/>
  </cols>
  <sheetData>
    <row r="2" spans="2:11">
      <c r="H2" s="53" t="s">
        <v>790</v>
      </c>
      <c r="I2" s="53"/>
    </row>
    <row r="6" spans="2:11" ht="29.5" customHeight="1">
      <c r="B6" s="216" t="s">
        <v>18</v>
      </c>
    </row>
    <row r="7" spans="2:11">
      <c r="B7" s="216" t="s">
        <v>39</v>
      </c>
      <c r="E7" s="51" t="s">
        <v>222</v>
      </c>
    </row>
    <row r="8" spans="2:11" ht="19">
      <c r="B8" s="216" t="s">
        <v>40</v>
      </c>
      <c r="E8" s="532"/>
      <c r="F8" s="533"/>
      <c r="G8" s="533"/>
      <c r="H8" s="534"/>
      <c r="I8" s="241"/>
    </row>
    <row r="9" spans="2:11" ht="19">
      <c r="B9" s="216" t="s">
        <v>19</v>
      </c>
      <c r="E9" s="535"/>
      <c r="F9" s="536"/>
      <c r="G9" s="536"/>
      <c r="H9" s="537"/>
      <c r="I9" s="241"/>
    </row>
    <row r="10" spans="2:11" ht="19">
      <c r="E10" s="538"/>
      <c r="F10" s="539"/>
      <c r="G10" s="539"/>
      <c r="H10" s="540"/>
      <c r="I10" s="241"/>
    </row>
    <row r="11" spans="2:11" ht="18" customHeight="1">
      <c r="E11" s="51" t="s">
        <v>41</v>
      </c>
      <c r="I11" s="242"/>
      <c r="K11" t="s">
        <v>127</v>
      </c>
    </row>
    <row r="12" spans="2:11">
      <c r="B12" s="53" t="s">
        <v>20</v>
      </c>
      <c r="C12" s="212"/>
      <c r="D12" s="33" t="s">
        <v>21</v>
      </c>
      <c r="E12" s="541"/>
      <c r="F12" s="542"/>
      <c r="G12" s="542"/>
      <c r="H12" s="543"/>
      <c r="I12" s="186"/>
    </row>
    <row r="13" spans="2:11" ht="49.25" customHeight="1">
      <c r="E13" s="544"/>
      <c r="F13" s="545"/>
      <c r="G13" s="545"/>
      <c r="H13" s="546"/>
      <c r="I13" s="186"/>
    </row>
    <row r="15" spans="2:11">
      <c r="C15" s="28"/>
      <c r="D15" s="28"/>
      <c r="E15" s="29" t="s">
        <v>22</v>
      </c>
      <c r="F15" s="29" t="s">
        <v>72</v>
      </c>
      <c r="G15" s="551" t="s">
        <v>0</v>
      </c>
      <c r="H15" s="551"/>
      <c r="I15" s="319" t="s">
        <v>180</v>
      </c>
      <c r="J15" s="243"/>
    </row>
    <row r="16" spans="2:11" s="8" customFormat="1" ht="23.25" customHeight="1">
      <c r="D16" s="9" t="s">
        <v>194</v>
      </c>
      <c r="E16" s="8">
        <f>'GOOD PE'!AC7</f>
        <v>0</v>
      </c>
      <c r="F16" s="251">
        <f>'GOOD PE'!K3</f>
        <v>0</v>
      </c>
      <c r="G16" s="549">
        <f>'GOOD PE'!$K$1</f>
        <v>0</v>
      </c>
      <c r="H16" s="549"/>
      <c r="I16" s="320">
        <f>'GOOD PE'!AE2</f>
        <v>0</v>
      </c>
      <c r="J16" s="244"/>
    </row>
    <row r="17" spans="2:21" s="8" customFormat="1" ht="23.25" customHeight="1">
      <c r="D17" s="9" t="s">
        <v>788</v>
      </c>
      <c r="E17" s="8">
        <f>'GOOD PU'!U7</f>
        <v>0</v>
      </c>
      <c r="F17" s="251">
        <f>'GOOD PU'!L3</f>
        <v>0</v>
      </c>
      <c r="G17" s="428"/>
      <c r="H17" s="428">
        <f>'GOOD PU'!L1</f>
        <v>0</v>
      </c>
      <c r="I17" s="320">
        <f>'GOOD PU'!W2</f>
        <v>0</v>
      </c>
      <c r="J17" s="244"/>
    </row>
    <row r="18" spans="2:21" s="8" customFormat="1" ht="23.25" customHeight="1">
      <c r="D18" s="9" t="s">
        <v>626</v>
      </c>
      <c r="E18" s="8">
        <f>'GOOD GRP'!L2</f>
        <v>0</v>
      </c>
      <c r="F18" s="251">
        <f>'GOOD GRP'!L3</f>
        <v>0</v>
      </c>
      <c r="G18" s="553">
        <f>'GOOD GRP'!L1</f>
        <v>0</v>
      </c>
      <c r="H18" s="553"/>
      <c r="I18" s="320">
        <f>'GOOD GRP'!AE2</f>
        <v>0</v>
      </c>
      <c r="J18" s="244"/>
    </row>
    <row r="19" spans="2:21" s="8" customFormat="1" ht="23.25" customHeight="1">
      <c r="C19" s="142"/>
      <c r="D19" s="225" t="s">
        <v>181</v>
      </c>
      <c r="E19" s="142">
        <f>SUM(E16:E18)</f>
        <v>0</v>
      </c>
      <c r="F19" s="252">
        <f>SUM(F16:F18)</f>
        <v>0</v>
      </c>
      <c r="G19" s="552">
        <f>SUM(G16:H18)</f>
        <v>0</v>
      </c>
      <c r="H19" s="552"/>
      <c r="I19" s="321">
        <f>SUM(I16:I18)</f>
        <v>0</v>
      </c>
      <c r="J19" s="91"/>
    </row>
    <row r="20" spans="2:21" s="8" customFormat="1" ht="23.25" customHeight="1">
      <c r="D20" s="44" t="str">
        <f>"DISCOUNT "&amp;C12&amp;" %"</f>
        <v>DISCOUNT  %</v>
      </c>
      <c r="G20" s="553">
        <f>SUM(G19)*C12/100</f>
        <v>0</v>
      </c>
      <c r="H20" s="553"/>
      <c r="I20" s="322"/>
      <c r="J20" s="91"/>
    </row>
    <row r="21" spans="2:21" s="8" customFormat="1" ht="23.25" customHeight="1">
      <c r="C21" s="213"/>
      <c r="D21" s="227" t="s">
        <v>182</v>
      </c>
      <c r="E21" s="214"/>
      <c r="F21" s="214"/>
      <c r="G21" s="554">
        <f>G19-G20</f>
        <v>0</v>
      </c>
      <c r="H21" s="554"/>
      <c r="I21" s="240"/>
      <c r="J21" s="245"/>
      <c r="K21" s="93"/>
    </row>
    <row r="22" spans="2:21" s="8" customFormat="1" ht="23.25" hidden="1" customHeight="1" thickBot="1">
      <c r="C22" s="35"/>
      <c r="D22" s="36" t="s">
        <v>23</v>
      </c>
      <c r="E22" s="36"/>
      <c r="F22" s="37">
        <f>G21*1.22</f>
        <v>0</v>
      </c>
      <c r="G22" s="37"/>
      <c r="H22" s="38"/>
      <c r="I22" s="34"/>
    </row>
    <row r="23" spans="2:21" s="8" customFormat="1" ht="23.25" customHeight="1">
      <c r="C23" s="34"/>
      <c r="D23" s="34"/>
      <c r="E23" s="34"/>
      <c r="F23" s="223"/>
      <c r="G23" s="223"/>
      <c r="H23" s="34"/>
      <c r="I23" s="34"/>
    </row>
    <row r="24" spans="2:21" ht="21" customHeight="1"/>
    <row r="25" spans="2:21" s="8" customFormat="1" ht="45" customHeight="1">
      <c r="B25" s="547" t="s">
        <v>158</v>
      </c>
      <c r="C25" s="220" t="str">
        <f>'GOOD PE'!J8</f>
        <v>BLACK              RAL 9005</v>
      </c>
      <c r="D25" s="168" t="str">
        <f>'GOOD PE'!K8</f>
        <v>WHITE</v>
      </c>
      <c r="E25" s="221" t="str">
        <f>'GOOD PE'!L8</f>
        <v xml:space="preserve">RED                RAL 3000 </v>
      </c>
      <c r="F25" s="205" t="str">
        <f>'GOOD PE'!M8</f>
        <v xml:space="preserve">YELLOW       RAL 1018 </v>
      </c>
      <c r="G25" s="211" t="str">
        <f>'GOOD PE'!N8</f>
        <v>BLUE             RAL 5015</v>
      </c>
      <c r="H25" s="206" t="str">
        <f>'GOOD PE'!O8</f>
        <v>BRIGHT
GREEN          RAL 6018</v>
      </c>
      <c r="I25" s="278" t="str">
        <f>'GOOD PE'!P8</f>
        <v>PURE 
GREEN
RAL 6037</v>
      </c>
      <c r="J25" s="279" t="str">
        <f>'GOOD PE'!Q8</f>
        <v>APRICOT
ORANGE 
RAL 1033</v>
      </c>
      <c r="K25" s="280" t="str">
        <f>'GOOD PE'!R8</f>
        <v>DEEP ORANGE          
RAL 2011</v>
      </c>
      <c r="L25" s="207" t="str">
        <f>'GOOD PE'!S8</f>
        <v>PINK             RAL 4003</v>
      </c>
      <c r="M25" s="281" t="str">
        <f>'GOOD PE'!T8</f>
        <v>GREY  
RAL 7001</v>
      </c>
      <c r="N25" s="178" t="str">
        <f>'GOOD PE'!U8</f>
        <v>PURPLE   nS4050-R60B/M</v>
      </c>
      <c r="O25" s="115" t="str">
        <f>'GOOD PE'!V8</f>
        <v>MINT   
RAL 6027</v>
      </c>
      <c r="P25" s="282" t="str">
        <f>'GOOD PE'!W8</f>
        <v>DEEP ROSE 
RAL 4008</v>
      </c>
      <c r="Q25" s="197" t="str">
        <f>'GOOD PE'!X8</f>
        <v>BROWN
RAL 8003</v>
      </c>
      <c r="R25" s="527" t="str">
        <f>'GOOD PE'!Y8</f>
        <v>FLUORO PINK</v>
      </c>
      <c r="S25" s="528" t="str">
        <f>'GOOD PE'!Z8</f>
        <v>FLUORO ORANGE</v>
      </c>
      <c r="T25" s="529" t="str">
        <f>'GOOD PE'!AA8</f>
        <v>FLUORO YELLOW</v>
      </c>
      <c r="U25" s="530" t="str">
        <f>'GOOD PE'!AB8</f>
        <v>FLUORO GREEN</v>
      </c>
    </row>
    <row r="26" spans="2:21" s="8" customFormat="1" ht="15.5" customHeight="1">
      <c r="B26" s="548"/>
      <c r="C26" s="222">
        <f>'GOOD PE'!J7+'GOOD GRP'!K7+'GOOD PU'!K7</f>
        <v>0</v>
      </c>
      <c r="D26" s="222">
        <f>'GOOD PE'!K7+'GOOD GRP'!L7+'GOOD PU'!L7</f>
        <v>0</v>
      </c>
      <c r="E26" s="222">
        <f>'GOOD PE'!L7+'GOOD GRP'!M7+'GOOD PU'!M7</f>
        <v>0</v>
      </c>
      <c r="F26" s="222">
        <f>'GOOD PE'!M7+'GOOD GRP'!N7+'GOOD PU'!N7</f>
        <v>0</v>
      </c>
      <c r="G26" s="222">
        <f>'GOOD PE'!N7+'GOOD GRP'!O7+'GOOD PU'!O7</f>
        <v>0</v>
      </c>
      <c r="H26" s="222">
        <f>'GOOD PE'!O7+'GOOD GRP'!P7+'GOOD PU'!P7</f>
        <v>0</v>
      </c>
      <c r="I26" s="222">
        <f>'GOOD PE'!P7+'GOOD GRP'!Q7</f>
        <v>0</v>
      </c>
      <c r="J26" s="222">
        <f>'GOOD PE'!Q7+'GOOD GRP'!R7</f>
        <v>0</v>
      </c>
      <c r="K26" s="222">
        <f>'GOOD PE'!R7+'GOOD GRP'!S7</f>
        <v>0</v>
      </c>
      <c r="L26" s="222">
        <f>'GOOD PE'!S7+'GOOD GRP'!T7+'GOOD PU'!Q7</f>
        <v>0</v>
      </c>
      <c r="M26" s="222">
        <f>'GOOD PE'!T7+'GOOD GRP'!U7</f>
        <v>0</v>
      </c>
      <c r="N26" s="222">
        <f>'GOOD PE'!U7+'GOOD GRP'!V7+'GOOD PU'!R7</f>
        <v>0</v>
      </c>
      <c r="O26" s="222">
        <f>'GOOD PE'!V7+'GOOD GRP'!W7+'GOOD PU'!S7</f>
        <v>0</v>
      </c>
      <c r="P26" s="222">
        <f>'GOOD PE'!W7+'GOOD GRP'!X7</f>
        <v>0</v>
      </c>
      <c r="Q26" s="222">
        <f>'GOOD PE'!X7+'GOOD PU'!T7</f>
        <v>0</v>
      </c>
      <c r="R26" s="222">
        <f>'GOOD PE'!Y7+'GOOD GRP'!Y7</f>
        <v>0</v>
      </c>
      <c r="S26" s="222">
        <f>'GOOD PE'!Z7+'GOOD GRP'!Z7</f>
        <v>0</v>
      </c>
      <c r="T26" s="222">
        <f>'GOOD PE'!AA7+'GOOD GRP'!AA7</f>
        <v>0</v>
      </c>
      <c r="U26" s="222">
        <f>'GOOD PE'!AB7+'GOOD GRP'!AB7</f>
        <v>0</v>
      </c>
    </row>
    <row r="27" spans="2:21" s="8" customFormat="1" ht="11" customHeight="1">
      <c r="B27" s="168"/>
    </row>
    <row r="28" spans="2:21" s="8" customFormat="1" ht="15.5" customHeight="1">
      <c r="B28" s="547" t="s">
        <v>159</v>
      </c>
      <c r="C28" s="217" t="s">
        <v>160</v>
      </c>
      <c r="D28" s="29" t="s">
        <v>161</v>
      </c>
    </row>
    <row r="29" spans="2:21" s="8" customFormat="1" ht="15.5" customHeight="1">
      <c r="B29" s="548"/>
      <c r="C29" s="11">
        <f>'GOOD PE'!CL7+'GOOD GRP'!BV7+'GOOD PU'!BU7</f>
        <v>0</v>
      </c>
      <c r="D29" s="419">
        <f>'GOOD PE'!CM7+'GOOD GRP'!BW7+'GOOD PU'!BV7</f>
        <v>0</v>
      </c>
      <c r="E29" s="215"/>
    </row>
    <row r="30" spans="2:21" s="8" customFormat="1" ht="15.5" customHeight="1">
      <c r="B30" s="250"/>
      <c r="L30" s="91"/>
    </row>
    <row r="31" spans="2:21" s="8" customFormat="1" ht="15.5" customHeight="1">
      <c r="B31" s="556" t="s">
        <v>789</v>
      </c>
      <c r="C31" s="217" t="s">
        <v>162</v>
      </c>
      <c r="D31" s="29" t="s">
        <v>79</v>
      </c>
      <c r="E31" s="29" t="s">
        <v>78</v>
      </c>
      <c r="F31" s="29" t="s">
        <v>25</v>
      </c>
      <c r="G31" s="29" t="s">
        <v>73</v>
      </c>
      <c r="H31" s="29" t="s">
        <v>74</v>
      </c>
      <c r="I31" s="29" t="s">
        <v>165</v>
      </c>
      <c r="J31" s="29" t="s">
        <v>166</v>
      </c>
      <c r="L31" s="91"/>
    </row>
    <row r="32" spans="2:21" s="8" customFormat="1" ht="15.5" customHeight="1">
      <c r="B32" s="557"/>
      <c r="C32" s="11">
        <f>'GOOD PE'!CC7+'GOOD PU'!BL7</f>
        <v>0</v>
      </c>
      <c r="D32" s="11">
        <f>'GOOD PE'!CD7+'GOOD PU'!BM7</f>
        <v>0</v>
      </c>
      <c r="E32" s="11">
        <f>'GOOD PE'!CE7+'GOOD PU'!BN7</f>
        <v>0</v>
      </c>
      <c r="F32" s="11">
        <f>'GOOD PE'!CF7+'GOOD PU'!BO7</f>
        <v>0</v>
      </c>
      <c r="G32" s="11">
        <f>'GOOD PE'!CG7+'GOOD PU'!BP7</f>
        <v>0</v>
      </c>
      <c r="H32" s="11">
        <f>'GOOD PE'!CH7+'GOOD PU'!BQ7</f>
        <v>0</v>
      </c>
      <c r="I32" s="11">
        <f>'GOOD PE'!CI7+'GOOD PU'!BR7</f>
        <v>0</v>
      </c>
      <c r="J32" s="11">
        <f>'GOOD PE'!CJ7+'GOOD PU'!BS7</f>
        <v>0</v>
      </c>
      <c r="L32" s="91"/>
    </row>
    <row r="33" spans="2:18" s="8" customFormat="1" ht="15.5" customHeight="1">
      <c r="L33" s="91"/>
    </row>
    <row r="34" spans="2:18" s="8" customFormat="1" ht="15.5" customHeight="1">
      <c r="B34" s="556" t="s">
        <v>616</v>
      </c>
      <c r="C34" s="217" t="s">
        <v>162</v>
      </c>
      <c r="D34" s="29" t="s">
        <v>79</v>
      </c>
      <c r="E34" s="29" t="s">
        <v>78</v>
      </c>
      <c r="F34" s="29" t="s">
        <v>25</v>
      </c>
      <c r="G34" s="29" t="s">
        <v>73</v>
      </c>
      <c r="H34" s="29" t="s">
        <v>74</v>
      </c>
      <c r="I34" s="29" t="s">
        <v>165</v>
      </c>
      <c r="J34" s="29" t="s">
        <v>166</v>
      </c>
      <c r="L34" s="91"/>
    </row>
    <row r="35" spans="2:18" s="8" customFormat="1" ht="15.5" customHeight="1">
      <c r="B35" s="557"/>
      <c r="C35" s="11">
        <f>'GOOD GRP'!BM7</f>
        <v>0</v>
      </c>
      <c r="D35" s="11">
        <f>'GOOD GRP'!BN7</f>
        <v>0</v>
      </c>
      <c r="E35" s="11">
        <f>'GOOD GRP'!BO7</f>
        <v>0</v>
      </c>
      <c r="F35" s="11">
        <f>'GOOD GRP'!BP7</f>
        <v>0</v>
      </c>
      <c r="G35" s="11">
        <f>'GOOD GRP'!BQ7</f>
        <v>0</v>
      </c>
      <c r="H35" s="11">
        <f>'GOOD GRP'!BR7</f>
        <v>0</v>
      </c>
      <c r="I35" s="11">
        <f>'GOOD GRP'!BS7</f>
        <v>0</v>
      </c>
      <c r="J35" s="11">
        <f>'GOOD GRP'!BT7</f>
        <v>0</v>
      </c>
      <c r="L35" s="91"/>
    </row>
    <row r="36" spans="2:18" s="8" customFormat="1" ht="15.5" customHeight="1">
      <c r="L36" s="91"/>
    </row>
    <row r="37" spans="2:18" ht="15.5" customHeight="1">
      <c r="B37" s="550" t="s">
        <v>163</v>
      </c>
      <c r="C37" s="217" t="s">
        <v>80</v>
      </c>
      <c r="D37" s="29" t="s">
        <v>167</v>
      </c>
      <c r="E37" s="29" t="s">
        <v>81</v>
      </c>
      <c r="F37" s="29" t="s">
        <v>82</v>
      </c>
      <c r="G37" s="29" t="s">
        <v>164</v>
      </c>
      <c r="H37" s="29" t="s">
        <v>166</v>
      </c>
      <c r="I37" s="8"/>
      <c r="J37" s="8"/>
      <c r="K37" s="8"/>
    </row>
    <row r="38" spans="2:18" ht="15.5" customHeight="1">
      <c r="B38" s="550"/>
      <c r="C38" s="11">
        <f>'GOOD PE'!CO7+'GOOD GRP'!BY7</f>
        <v>0</v>
      </c>
      <c r="D38" s="11">
        <f>'GOOD PE'!CP7+'GOOD GRP'!BZ7+'GOOD PU'!BY7</f>
        <v>0</v>
      </c>
      <c r="E38" s="11">
        <f>'GOOD PE'!CQ7+'GOOD GRP'!CA7+'GOOD PU'!CA7</f>
        <v>0</v>
      </c>
      <c r="F38" s="11">
        <f>'GOOD PE'!CR7+'GOOD GRP'!CB7</f>
        <v>0</v>
      </c>
      <c r="G38" s="11">
        <f>'GOOD PE'!CU7+'GOOD GRP'!CC7</f>
        <v>0</v>
      </c>
      <c r="H38" s="11">
        <f>'GOOD PE'!CV7+'GOOD GRP'!CD7</f>
        <v>0</v>
      </c>
      <c r="I38" s="215"/>
      <c r="J38" s="8"/>
      <c r="K38" s="8"/>
    </row>
    <row r="39" spans="2:18" ht="15.5" customHeight="1">
      <c r="B39" s="16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2:18" ht="15.5" customHeight="1">
      <c r="B40" s="555" t="s">
        <v>178</v>
      </c>
      <c r="C40" s="226" t="s">
        <v>96</v>
      </c>
      <c r="D40" s="189" t="s">
        <v>97</v>
      </c>
      <c r="E40" s="189" t="s">
        <v>617</v>
      </c>
      <c r="F40" s="10"/>
      <c r="G40" s="10"/>
      <c r="H40" s="10"/>
      <c r="I40" s="10"/>
      <c r="J40" s="8"/>
      <c r="K40" s="8"/>
      <c r="L40" s="8"/>
      <c r="M40" s="8"/>
      <c r="N40" s="8"/>
      <c r="O40" s="8"/>
      <c r="P40" s="8"/>
      <c r="Q40" s="8"/>
      <c r="R40" s="8"/>
    </row>
    <row r="41" spans="2:18" ht="15.5" customHeight="1">
      <c r="B41" s="548"/>
      <c r="C41" s="11">
        <f>'GOOD GRP'!BG8+'GOOD PE'!BG8+'GOOD PU'!AP8</f>
        <v>0</v>
      </c>
      <c r="D41" s="11">
        <f>'GOOD GRP'!BI8+'GOOD PE'!BI8+'GOOD PU'!AR8</f>
        <v>0</v>
      </c>
      <c r="E41" s="11">
        <f>'GOOD GRP'!BK8+'GOOD PE'!BK8+'GOOD PU'!AT12</f>
        <v>0</v>
      </c>
      <c r="F41" s="215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2:18" ht="15.5" customHeight="1">
      <c r="B42" s="10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2:18" ht="15.5" customHeight="1">
      <c r="B43" s="550" t="s">
        <v>179</v>
      </c>
      <c r="C43" s="226" t="s">
        <v>98</v>
      </c>
      <c r="D43" s="189" t="s">
        <v>99</v>
      </c>
      <c r="E43" s="189" t="s">
        <v>96</v>
      </c>
      <c r="F43" s="189" t="s">
        <v>97</v>
      </c>
      <c r="G43" s="189" t="s">
        <v>177</v>
      </c>
      <c r="H43" s="8" t="s">
        <v>195</v>
      </c>
      <c r="I43" s="8" t="s">
        <v>100</v>
      </c>
      <c r="J43" s="8" t="s">
        <v>199</v>
      </c>
      <c r="K43" s="8"/>
      <c r="L43" s="8"/>
      <c r="M43" s="8"/>
      <c r="N43" s="8"/>
      <c r="O43" s="8"/>
      <c r="P43" s="8"/>
      <c r="Q43" s="8"/>
      <c r="R43" s="8"/>
    </row>
    <row r="44" spans="2:18" ht="15.5" customHeight="1">
      <c r="B44" s="550"/>
      <c r="C44" s="11">
        <f>'GOOD PE'!BM8+'GOOD PU'!AV8</f>
        <v>0</v>
      </c>
      <c r="D44" s="11">
        <f>'GOOD PE'!BO8+'GOOD PU'!AX8</f>
        <v>0</v>
      </c>
      <c r="E44" s="11">
        <f>'GOOD PE'!BQ8+'GOOD PU'!AZ8</f>
        <v>0</v>
      </c>
      <c r="F44" s="11">
        <f>'GOOD PE'!BS8+'GOOD PU'!BB8</f>
        <v>0</v>
      </c>
      <c r="G44" s="11">
        <f>'GOOD PE'!BU8+'GOOD PU'!BD8</f>
        <v>0</v>
      </c>
      <c r="H44" s="11">
        <f>'GOOD PE'!BW8+'GOOD PU'!BF8</f>
        <v>0</v>
      </c>
      <c r="I44" s="11">
        <f>'GOOD PE'!BY8+'GOOD PU'!BH8</f>
        <v>0</v>
      </c>
      <c r="J44" s="11">
        <f>'GOOD PE'!CA8+'GOOD PU'!BJ8</f>
        <v>0</v>
      </c>
      <c r="K44" s="8"/>
      <c r="L44" s="8"/>
      <c r="M44" s="8"/>
      <c r="N44" s="8"/>
      <c r="O44" s="8"/>
      <c r="P44" s="8"/>
      <c r="Q44" s="8"/>
      <c r="R44" s="8"/>
    </row>
    <row r="47" spans="2:18">
      <c r="B47" s="32" t="s">
        <v>157</v>
      </c>
      <c r="C47" s="25"/>
      <c r="E47" s="8"/>
      <c r="F47" s="8"/>
      <c r="G47" s="8"/>
      <c r="H47" s="210"/>
      <c r="I47" s="210"/>
      <c r="J47" s="224"/>
    </row>
    <row r="48" spans="2:18">
      <c r="B48" s="32" t="s">
        <v>42</v>
      </c>
      <c r="C48" s="25"/>
      <c r="E48" s="8"/>
      <c r="F48" s="8"/>
      <c r="G48" s="8"/>
      <c r="H48" s="210"/>
      <c r="I48" s="210"/>
    </row>
    <row r="49" spans="2:9">
      <c r="B49" s="32" t="s">
        <v>43</v>
      </c>
      <c r="C49" s="25"/>
      <c r="E49" s="8"/>
      <c r="F49" s="8"/>
      <c r="G49" s="8"/>
      <c r="H49" s="210"/>
      <c r="I49" s="210"/>
    </row>
    <row r="50" spans="2:9">
      <c r="B50" s="32" t="s">
        <v>44</v>
      </c>
      <c r="C50" s="25"/>
      <c r="E50" s="8"/>
      <c r="F50" s="8"/>
      <c r="G50" s="8"/>
      <c r="H50" s="210"/>
      <c r="I50" s="210"/>
    </row>
    <row r="51" spans="2:9">
      <c r="B51" s="32" t="s">
        <v>45</v>
      </c>
      <c r="C51" s="25"/>
      <c r="E51" s="8"/>
      <c r="F51" s="8"/>
      <c r="G51" s="8"/>
      <c r="H51" s="210"/>
      <c r="I51" s="210"/>
    </row>
    <row r="52" spans="2:9">
      <c r="B52" s="32" t="s">
        <v>46</v>
      </c>
      <c r="C52" s="25"/>
      <c r="E52" s="8"/>
      <c r="F52" s="8"/>
      <c r="G52" s="8"/>
      <c r="H52" s="210"/>
      <c r="I52" s="210"/>
    </row>
    <row r="53" spans="2:9">
      <c r="B53" s="32"/>
      <c r="C53" s="25"/>
      <c r="E53" s="8"/>
      <c r="F53" s="8"/>
      <c r="G53" s="8"/>
      <c r="H53" s="210"/>
      <c r="I53" s="210"/>
    </row>
    <row r="54" spans="2:9">
      <c r="B54" s="32" t="s">
        <v>47</v>
      </c>
      <c r="C54" s="25"/>
      <c r="E54" s="8"/>
      <c r="F54" s="8"/>
      <c r="G54" s="8"/>
      <c r="H54" s="210"/>
      <c r="I54" s="210"/>
    </row>
    <row r="55" spans="2:9">
      <c r="B55" s="32" t="s">
        <v>48</v>
      </c>
      <c r="C55" s="25"/>
      <c r="E55" s="8"/>
      <c r="F55" s="8"/>
      <c r="G55" s="8"/>
      <c r="H55" s="210"/>
      <c r="I55" s="210"/>
    </row>
  </sheetData>
  <sheetProtection algorithmName="SHA-512" hashValue="XGW8qqyC6x/Lp1ZKyw7QhSKSFUr66kJQSc2sOXmAuuqrl/fokKCPS0YVpSiFVI2qgFQNMLljr31WmRzJExn44g==" saltValue="XmwGifTw7wSIuCT6s65tfg==" spinCount="100000" sheet="1" objects="1" scenarios="1"/>
  <mergeCells count="15">
    <mergeCell ref="B43:B44"/>
    <mergeCell ref="G15:H15"/>
    <mergeCell ref="G19:H19"/>
    <mergeCell ref="G20:H20"/>
    <mergeCell ref="G21:H21"/>
    <mergeCell ref="B37:B38"/>
    <mergeCell ref="B40:B41"/>
    <mergeCell ref="B31:B32"/>
    <mergeCell ref="G18:H18"/>
    <mergeCell ref="B34:B35"/>
    <mergeCell ref="E8:H10"/>
    <mergeCell ref="E12:H13"/>
    <mergeCell ref="B25:B26"/>
    <mergeCell ref="B28:B29"/>
    <mergeCell ref="G16:H16"/>
  </mergeCells>
  <phoneticPr fontId="8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A5A09-AE86-BD44-963F-6FEAAD59D9B6}">
  <dimension ref="A1:M25"/>
  <sheetViews>
    <sheetView showGridLines="0" zoomScaleNormal="100" workbookViewId="0">
      <selection activeCell="K8" sqref="K8"/>
    </sheetView>
  </sheetViews>
  <sheetFormatPr baseColWidth="10" defaultColWidth="12.1640625" defaultRowHeight="16"/>
  <cols>
    <col min="1" max="1" width="9" style="60" customWidth="1"/>
    <col min="2" max="3" width="6.5" style="60" customWidth="1"/>
    <col min="4" max="11" width="6.5" style="59" customWidth="1"/>
    <col min="12" max="12" width="6.6640625" style="59" customWidth="1"/>
    <col min="13" max="13" width="6.5" style="59" customWidth="1"/>
    <col min="14" max="14" width="10.5" style="60" customWidth="1"/>
    <col min="15" max="15" width="4.6640625" style="60" customWidth="1"/>
    <col min="16" max="16384" width="12.1640625" style="60"/>
  </cols>
  <sheetData>
    <row r="1" spans="1:13">
      <c r="A1" s="437" t="s">
        <v>786</v>
      </c>
    </row>
    <row r="2" spans="1:13" ht="40.25" customHeight="1">
      <c r="A2" s="584">
        <f>'PU PRODUCTION LIST'!A5</f>
        <v>0</v>
      </c>
      <c r="B2" s="584"/>
      <c r="C2" s="584"/>
      <c r="D2" s="584"/>
      <c r="E2" s="584"/>
      <c r="F2" s="584"/>
      <c r="G2" s="584"/>
      <c r="H2" s="584"/>
      <c r="I2" s="585">
        <f>'PU PRODUCTION LIST'!K5</f>
        <v>0</v>
      </c>
      <c r="J2" s="585"/>
      <c r="K2" s="585"/>
      <c r="L2" s="585"/>
    </row>
    <row r="3" spans="1:13" s="39" customFormat="1" ht="24" customHeight="1">
      <c r="L3" s="236">
        <f>SUM(L5:L20)</f>
        <v>0</v>
      </c>
    </row>
    <row r="4" spans="1:13" ht="60" customHeight="1">
      <c r="A4" s="61" t="s">
        <v>14</v>
      </c>
      <c r="B4" s="65" t="s">
        <v>1</v>
      </c>
      <c r="C4" s="65" t="s">
        <v>2</v>
      </c>
      <c r="D4" s="65" t="s">
        <v>9</v>
      </c>
      <c r="E4" s="65" t="s">
        <v>24</v>
      </c>
      <c r="F4" s="65" t="s">
        <v>3</v>
      </c>
      <c r="G4" s="65" t="s">
        <v>186</v>
      </c>
      <c r="H4" s="65" t="s">
        <v>12</v>
      </c>
      <c r="I4" s="65" t="s">
        <v>15</v>
      </c>
      <c r="J4" s="65" t="s">
        <v>61</v>
      </c>
      <c r="K4" s="65" t="s">
        <v>129</v>
      </c>
      <c r="L4" s="62" t="s">
        <v>16</v>
      </c>
      <c r="M4" s="60"/>
    </row>
    <row r="5" spans="1:13" ht="23.25" customHeight="1">
      <c r="A5" s="63" t="str">
        <f>'PU PRODUCTION LIST'!A9</f>
        <v>DCJ-PU</v>
      </c>
      <c r="B5" s="423" t="str">
        <f>IF('PU PRODUCTION LIST'!C9=0,"",'PU PRODUCTION LIST'!C9)</f>
        <v/>
      </c>
      <c r="C5" s="423" t="str">
        <f>IF('PU PRODUCTION LIST'!D9=0,"",'PU PRODUCTION LIST'!D9)</f>
        <v/>
      </c>
      <c r="D5" s="423" t="str">
        <f>IF('PU PRODUCTION LIST'!E9=0,"",'PU PRODUCTION LIST'!E9)</f>
        <v/>
      </c>
      <c r="E5" s="423" t="str">
        <f>IF('PU PRODUCTION LIST'!F9=0,"",'PU PRODUCTION LIST'!F9)</f>
        <v/>
      </c>
      <c r="F5" s="423" t="str">
        <f>IF('PU PRODUCTION LIST'!G9=0,"",'PU PRODUCTION LIST'!G9)</f>
        <v/>
      </c>
      <c r="G5" s="423" t="str">
        <f>IF('PU PRODUCTION LIST'!H9=0,"",'PU PRODUCTION LIST'!H9)</f>
        <v/>
      </c>
      <c r="H5" s="423" t="str">
        <f>IF('PU PRODUCTION LIST'!I9=0,"",'PU PRODUCTION LIST'!I9)</f>
        <v/>
      </c>
      <c r="I5" s="423" t="str">
        <f>IF('PU PRODUCTION LIST'!J9=0,"",'PU PRODUCTION LIST'!J9)</f>
        <v/>
      </c>
      <c r="J5" s="423" t="str">
        <f>IF('PU PRODUCTION LIST'!K9=0,"",'PU PRODUCTION LIST'!K9)</f>
        <v/>
      </c>
      <c r="K5" s="423" t="str">
        <f>IF('PU PRODUCTION LIST'!L9=0,"",'PU PRODUCTION LIST'!L9)</f>
        <v/>
      </c>
      <c r="L5" s="98">
        <f>SUM(B5:K5)</f>
        <v>0</v>
      </c>
      <c r="M5" s="60"/>
    </row>
    <row r="6" spans="1:13" ht="23.25" customHeight="1">
      <c r="A6" s="63" t="str">
        <f>'PU PRODUCTION LIST'!A10</f>
        <v>DCF-PU</v>
      </c>
      <c r="B6" s="423" t="str">
        <f>IF('PU PRODUCTION LIST'!C10=0,"",'PU PRODUCTION LIST'!C10)</f>
        <v/>
      </c>
      <c r="C6" s="423" t="str">
        <f>IF('PU PRODUCTION LIST'!D10=0,"",'PU PRODUCTION LIST'!D10)</f>
        <v/>
      </c>
      <c r="D6" s="423" t="str">
        <f>IF('PU PRODUCTION LIST'!E10=0,"",'PU PRODUCTION LIST'!E10)</f>
        <v/>
      </c>
      <c r="E6" s="423" t="str">
        <f>IF('PU PRODUCTION LIST'!F10=0,"",'PU PRODUCTION LIST'!F10)</f>
        <v/>
      </c>
      <c r="F6" s="423" t="str">
        <f>IF('PU PRODUCTION LIST'!G10=0,"",'PU PRODUCTION LIST'!G10)</f>
        <v/>
      </c>
      <c r="G6" s="423" t="str">
        <f>IF('PU PRODUCTION LIST'!H10=0,"",'PU PRODUCTION LIST'!H10)</f>
        <v/>
      </c>
      <c r="H6" s="423" t="str">
        <f>IF('PU PRODUCTION LIST'!I10=0,"",'PU PRODUCTION LIST'!I10)</f>
        <v/>
      </c>
      <c r="I6" s="423" t="str">
        <f>IF('PU PRODUCTION LIST'!J10=0,"",'PU PRODUCTION LIST'!J10)</f>
        <v/>
      </c>
      <c r="J6" s="423" t="str">
        <f>IF('PU PRODUCTION LIST'!K10=0,"",'PU PRODUCTION LIST'!K10)</f>
        <v/>
      </c>
      <c r="K6" s="423" t="str">
        <f>IF('PU PRODUCTION LIST'!L10=0,"",'PU PRODUCTION LIST'!L10)</f>
        <v/>
      </c>
      <c r="L6" s="98">
        <f t="shared" ref="L6:L20" si="0">SUM(B6:K6)</f>
        <v>0</v>
      </c>
      <c r="M6" s="60"/>
    </row>
    <row r="7" spans="1:13" ht="23.25" customHeight="1">
      <c r="A7" s="63">
        <f>'PU PRODUCTION LIST'!A11</f>
        <v>0</v>
      </c>
      <c r="B7" s="423" t="str">
        <f>IF('PU PRODUCTION LIST'!C11=0,"",'PU PRODUCTION LIST'!C11)</f>
        <v/>
      </c>
      <c r="C7" s="423" t="str">
        <f>IF('PU PRODUCTION LIST'!D11=0,"",'PU PRODUCTION LIST'!D11)</f>
        <v/>
      </c>
      <c r="D7" s="423" t="str">
        <f>IF('PU PRODUCTION LIST'!E11=0,"",'PU PRODUCTION LIST'!E11)</f>
        <v/>
      </c>
      <c r="E7" s="423" t="str">
        <f>IF('PU PRODUCTION LIST'!F11=0,"",'PU PRODUCTION LIST'!F11)</f>
        <v/>
      </c>
      <c r="F7" s="423" t="str">
        <f>IF('PU PRODUCTION LIST'!G11=0,"",'PU PRODUCTION LIST'!G11)</f>
        <v/>
      </c>
      <c r="G7" s="423" t="str">
        <f>IF('PU PRODUCTION LIST'!H11=0,"",'PU PRODUCTION LIST'!H11)</f>
        <v/>
      </c>
      <c r="H7" s="423" t="str">
        <f>IF('PU PRODUCTION LIST'!I11=0,"",'PU PRODUCTION LIST'!I11)</f>
        <v/>
      </c>
      <c r="I7" s="423" t="str">
        <f>IF('PU PRODUCTION LIST'!J11=0,"",'PU PRODUCTION LIST'!J11)</f>
        <v/>
      </c>
      <c r="J7" s="423" t="str">
        <f>IF('PU PRODUCTION LIST'!K11=0,"",'PU PRODUCTION LIST'!K11)</f>
        <v/>
      </c>
      <c r="K7" s="423" t="str">
        <f>IF('PU PRODUCTION LIST'!L11=0,"",'PU PRODUCTION LIST'!L11)</f>
        <v/>
      </c>
      <c r="L7" s="98">
        <f t="shared" si="0"/>
        <v>0</v>
      </c>
      <c r="M7" s="60"/>
    </row>
    <row r="8" spans="1:13" ht="23.25" customHeight="1">
      <c r="A8" s="63" t="str">
        <f>'PU PRODUCTION LIST'!A12</f>
        <v>G-1PU</v>
      </c>
      <c r="B8" s="423" t="str">
        <f>IF('PU PRODUCTION LIST'!C12=0,"",'PU PRODUCTION LIST'!C12)</f>
        <v/>
      </c>
      <c r="C8" s="423" t="str">
        <f>IF('PU PRODUCTION LIST'!D12=0,"",'PU PRODUCTION LIST'!D12)</f>
        <v/>
      </c>
      <c r="D8" s="423" t="str">
        <f>IF('PU PRODUCTION LIST'!E12=0,"",'PU PRODUCTION LIST'!E12)</f>
        <v/>
      </c>
      <c r="E8" s="423" t="str">
        <f>IF('PU PRODUCTION LIST'!F12=0,"",'PU PRODUCTION LIST'!F12)</f>
        <v/>
      </c>
      <c r="F8" s="423" t="str">
        <f>IF('PU PRODUCTION LIST'!G12=0,"",'PU PRODUCTION LIST'!G12)</f>
        <v/>
      </c>
      <c r="G8" s="423" t="str">
        <f>IF('PU PRODUCTION LIST'!H12=0,"",'PU PRODUCTION LIST'!H12)</f>
        <v/>
      </c>
      <c r="H8" s="423" t="str">
        <f>IF('PU PRODUCTION LIST'!I12=0,"",'PU PRODUCTION LIST'!I12)</f>
        <v/>
      </c>
      <c r="I8" s="423" t="str">
        <f>IF('PU PRODUCTION LIST'!J12=0,"",'PU PRODUCTION LIST'!J12)</f>
        <v/>
      </c>
      <c r="J8" s="423" t="str">
        <f>IF('PU PRODUCTION LIST'!K12=0,"",'PU PRODUCTION LIST'!K12)</f>
        <v/>
      </c>
      <c r="K8" s="423" t="str">
        <f>IF('PU PRODUCTION LIST'!L12=0,"",'PU PRODUCTION LIST'!L12)</f>
        <v/>
      </c>
      <c r="L8" s="98">
        <f t="shared" si="0"/>
        <v>0</v>
      </c>
      <c r="M8" s="60"/>
    </row>
    <row r="9" spans="1:13" ht="23.25" customHeight="1">
      <c r="A9" s="63" t="str">
        <f>'PU PRODUCTION LIST'!A13</f>
        <v>G-3PU</v>
      </c>
      <c r="B9" s="423" t="str">
        <f>IF('PU PRODUCTION LIST'!C13=0,"",'PU PRODUCTION LIST'!C13)</f>
        <v/>
      </c>
      <c r="C9" s="423" t="str">
        <f>IF('PU PRODUCTION LIST'!D13=0,"",'PU PRODUCTION LIST'!D13)</f>
        <v/>
      </c>
      <c r="D9" s="423" t="str">
        <f>IF('PU PRODUCTION LIST'!E13=0,"",'PU PRODUCTION LIST'!E13)</f>
        <v/>
      </c>
      <c r="E9" s="423" t="str">
        <f>IF('PU PRODUCTION LIST'!F13=0,"",'PU PRODUCTION LIST'!F13)</f>
        <v/>
      </c>
      <c r="F9" s="423" t="str">
        <f>IF('PU PRODUCTION LIST'!G13=0,"",'PU PRODUCTION LIST'!G13)</f>
        <v/>
      </c>
      <c r="G9" s="423" t="str">
        <f>IF('PU PRODUCTION LIST'!H13=0,"",'PU PRODUCTION LIST'!H13)</f>
        <v/>
      </c>
      <c r="H9" s="423" t="str">
        <f>IF('PU PRODUCTION LIST'!I13=0,"",'PU PRODUCTION LIST'!I13)</f>
        <v/>
      </c>
      <c r="I9" s="423" t="str">
        <f>IF('PU PRODUCTION LIST'!J13=0,"",'PU PRODUCTION LIST'!J13)</f>
        <v/>
      </c>
      <c r="J9" s="423" t="str">
        <f>IF('PU PRODUCTION LIST'!K13=0,"",'PU PRODUCTION LIST'!K13)</f>
        <v/>
      </c>
      <c r="K9" s="423" t="str">
        <f>IF('PU PRODUCTION LIST'!L13=0,"",'PU PRODUCTION LIST'!L13)</f>
        <v/>
      </c>
      <c r="L9" s="98">
        <f t="shared" si="0"/>
        <v>0</v>
      </c>
      <c r="M9" s="60"/>
    </row>
    <row r="10" spans="1:13" ht="23.25" customHeight="1">
      <c r="A10" s="63" t="str">
        <f>'PU PRODUCTION LIST'!A14</f>
        <v>G-4PU</v>
      </c>
      <c r="B10" s="423" t="str">
        <f>IF('PU PRODUCTION LIST'!C14=0,"",'PU PRODUCTION LIST'!C14)</f>
        <v/>
      </c>
      <c r="C10" s="423" t="str">
        <f>IF('PU PRODUCTION LIST'!D14=0,"",'PU PRODUCTION LIST'!D14)</f>
        <v/>
      </c>
      <c r="D10" s="423" t="str">
        <f>IF('PU PRODUCTION LIST'!E14=0,"",'PU PRODUCTION LIST'!E14)</f>
        <v/>
      </c>
      <c r="E10" s="423" t="str">
        <f>IF('PU PRODUCTION LIST'!F14=0,"",'PU PRODUCTION LIST'!F14)</f>
        <v/>
      </c>
      <c r="F10" s="423" t="str">
        <f>IF('PU PRODUCTION LIST'!G14=0,"",'PU PRODUCTION LIST'!G14)</f>
        <v/>
      </c>
      <c r="G10" s="423" t="str">
        <f>IF('PU PRODUCTION LIST'!H14=0,"",'PU PRODUCTION LIST'!H14)</f>
        <v/>
      </c>
      <c r="H10" s="423" t="str">
        <f>IF('PU PRODUCTION LIST'!I14=0,"",'PU PRODUCTION LIST'!I14)</f>
        <v/>
      </c>
      <c r="I10" s="423" t="str">
        <f>IF('PU PRODUCTION LIST'!J14=0,"",'PU PRODUCTION LIST'!J14)</f>
        <v/>
      </c>
      <c r="J10" s="423" t="str">
        <f>IF('PU PRODUCTION LIST'!K14=0,"",'PU PRODUCTION LIST'!K14)</f>
        <v/>
      </c>
      <c r="K10" s="423" t="str">
        <f>IF('PU PRODUCTION LIST'!L14=0,"",'PU PRODUCTION LIST'!L14)</f>
        <v/>
      </c>
      <c r="L10" s="98">
        <f t="shared" si="0"/>
        <v>0</v>
      </c>
      <c r="M10" s="60"/>
    </row>
    <row r="11" spans="1:13" ht="23.25" customHeight="1">
      <c r="A11" s="63" t="str">
        <f>'PU PRODUCTION LIST'!A15</f>
        <v>G-5PU</v>
      </c>
      <c r="B11" s="423" t="str">
        <f>IF('PU PRODUCTION LIST'!C15=0,"",'PU PRODUCTION LIST'!C15)</f>
        <v/>
      </c>
      <c r="C11" s="423" t="str">
        <f>IF('PU PRODUCTION LIST'!D15=0,"",'PU PRODUCTION LIST'!D15)</f>
        <v/>
      </c>
      <c r="D11" s="423" t="str">
        <f>IF('PU PRODUCTION LIST'!E15=0,"",'PU PRODUCTION LIST'!E15)</f>
        <v/>
      </c>
      <c r="E11" s="423" t="str">
        <f>IF('PU PRODUCTION LIST'!F15=0,"",'PU PRODUCTION LIST'!F15)</f>
        <v/>
      </c>
      <c r="F11" s="423" t="str">
        <f>IF('PU PRODUCTION LIST'!G15=0,"",'PU PRODUCTION LIST'!G15)</f>
        <v/>
      </c>
      <c r="G11" s="423" t="str">
        <f>IF('PU PRODUCTION LIST'!H15=0,"",'PU PRODUCTION LIST'!H15)</f>
        <v/>
      </c>
      <c r="H11" s="423" t="str">
        <f>IF('PU PRODUCTION LIST'!I15=0,"",'PU PRODUCTION LIST'!I15)</f>
        <v/>
      </c>
      <c r="I11" s="423" t="str">
        <f>IF('PU PRODUCTION LIST'!J15=0,"",'PU PRODUCTION LIST'!J15)</f>
        <v/>
      </c>
      <c r="J11" s="423" t="str">
        <f>IF('PU PRODUCTION LIST'!K15=0,"",'PU PRODUCTION LIST'!K15)</f>
        <v/>
      </c>
      <c r="K11" s="423" t="str">
        <f>IF('PU PRODUCTION LIST'!L15=0,"",'PU PRODUCTION LIST'!L15)</f>
        <v/>
      </c>
      <c r="L11" s="98">
        <f t="shared" si="0"/>
        <v>0</v>
      </c>
      <c r="M11" s="60"/>
    </row>
    <row r="12" spans="1:13" ht="23.25" customHeight="1">
      <c r="A12" s="63" t="str">
        <f>'PU PRODUCTION LIST'!A16</f>
        <v>G-6PU</v>
      </c>
      <c r="B12" s="423" t="str">
        <f>IF('PU PRODUCTION LIST'!C16=0,"",'PU PRODUCTION LIST'!C16)</f>
        <v/>
      </c>
      <c r="C12" s="423" t="str">
        <f>IF('PU PRODUCTION LIST'!D16=0,"",'PU PRODUCTION LIST'!D16)</f>
        <v/>
      </c>
      <c r="D12" s="423" t="str">
        <f>IF('PU PRODUCTION LIST'!E16=0,"",'PU PRODUCTION LIST'!E16)</f>
        <v/>
      </c>
      <c r="E12" s="423" t="str">
        <f>IF('PU PRODUCTION LIST'!F16=0,"",'PU PRODUCTION LIST'!F16)</f>
        <v/>
      </c>
      <c r="F12" s="423" t="str">
        <f>IF('PU PRODUCTION LIST'!G16=0,"",'PU PRODUCTION LIST'!G16)</f>
        <v/>
      </c>
      <c r="G12" s="423" t="str">
        <f>IF('PU PRODUCTION LIST'!H16=0,"",'PU PRODUCTION LIST'!H16)</f>
        <v/>
      </c>
      <c r="H12" s="423" t="str">
        <f>IF('PU PRODUCTION LIST'!I16=0,"",'PU PRODUCTION LIST'!I16)</f>
        <v/>
      </c>
      <c r="I12" s="423" t="str">
        <f>IF('PU PRODUCTION LIST'!J16=0,"",'PU PRODUCTION LIST'!J16)</f>
        <v/>
      </c>
      <c r="J12" s="423" t="str">
        <f>IF('PU PRODUCTION LIST'!K16=0,"",'PU PRODUCTION LIST'!K16)</f>
        <v/>
      </c>
      <c r="K12" s="423" t="str">
        <f>IF('PU PRODUCTION LIST'!L16=0,"",'PU PRODUCTION LIST'!L16)</f>
        <v/>
      </c>
      <c r="L12" s="98">
        <f t="shared" si="0"/>
        <v>0</v>
      </c>
      <c r="M12" s="60"/>
    </row>
    <row r="13" spans="1:13" ht="23.25" customHeight="1">
      <c r="A13" s="63" t="str">
        <f>'PU PRODUCTION LIST'!A17</f>
        <v>G-7PU</v>
      </c>
      <c r="B13" s="423" t="str">
        <f>IF('PU PRODUCTION LIST'!C17=0,"",'PU PRODUCTION LIST'!C17)</f>
        <v/>
      </c>
      <c r="C13" s="423" t="str">
        <f>IF('PU PRODUCTION LIST'!D17=0,"",'PU PRODUCTION LIST'!D17)</f>
        <v/>
      </c>
      <c r="D13" s="423" t="str">
        <f>IF('PU PRODUCTION LIST'!E17=0,"",'PU PRODUCTION LIST'!E17)</f>
        <v/>
      </c>
      <c r="E13" s="423" t="str">
        <f>IF('PU PRODUCTION LIST'!F17=0,"",'PU PRODUCTION LIST'!F17)</f>
        <v/>
      </c>
      <c r="F13" s="423" t="str">
        <f>IF('PU PRODUCTION LIST'!G17=0,"",'PU PRODUCTION LIST'!G17)</f>
        <v/>
      </c>
      <c r="G13" s="423" t="str">
        <f>IF('PU PRODUCTION LIST'!H17=0,"",'PU PRODUCTION LIST'!H17)</f>
        <v/>
      </c>
      <c r="H13" s="423" t="str">
        <f>IF('PU PRODUCTION LIST'!I17=0,"",'PU PRODUCTION LIST'!I17)</f>
        <v/>
      </c>
      <c r="I13" s="423" t="str">
        <f>IF('PU PRODUCTION LIST'!J17=0,"",'PU PRODUCTION LIST'!J17)</f>
        <v/>
      </c>
      <c r="J13" s="423" t="str">
        <f>IF('PU PRODUCTION LIST'!K17=0,"",'PU PRODUCTION LIST'!K17)</f>
        <v/>
      </c>
      <c r="K13" s="423" t="str">
        <f>IF('PU PRODUCTION LIST'!L17=0,"",'PU PRODUCTION LIST'!L17)</f>
        <v/>
      </c>
      <c r="L13" s="98">
        <f t="shared" si="0"/>
        <v>0</v>
      </c>
      <c r="M13" s="60"/>
    </row>
    <row r="14" spans="1:13" ht="23.25" customHeight="1">
      <c r="A14" s="63" t="str">
        <f>'PU PRODUCTION LIST'!A18</f>
        <v>G-9PU</v>
      </c>
      <c r="B14" s="423" t="str">
        <f>IF('PU PRODUCTION LIST'!C18=0,"",'PU PRODUCTION LIST'!C18)</f>
        <v/>
      </c>
      <c r="C14" s="423" t="str">
        <f>IF('PU PRODUCTION LIST'!D18=0,"",'PU PRODUCTION LIST'!D18)</f>
        <v/>
      </c>
      <c r="D14" s="423" t="str">
        <f>IF('PU PRODUCTION LIST'!E18=0,"",'PU PRODUCTION LIST'!E18)</f>
        <v/>
      </c>
      <c r="E14" s="423" t="str">
        <f>IF('PU PRODUCTION LIST'!F18=0,"",'PU PRODUCTION LIST'!F18)</f>
        <v/>
      </c>
      <c r="F14" s="423" t="str">
        <f>IF('PU PRODUCTION LIST'!G18=0,"",'PU PRODUCTION LIST'!G18)</f>
        <v/>
      </c>
      <c r="G14" s="423" t="str">
        <f>IF('PU PRODUCTION LIST'!H18=0,"",'PU PRODUCTION LIST'!H18)</f>
        <v/>
      </c>
      <c r="H14" s="423" t="str">
        <f>IF('PU PRODUCTION LIST'!I18=0,"",'PU PRODUCTION LIST'!I18)</f>
        <v/>
      </c>
      <c r="I14" s="423" t="str">
        <f>IF('PU PRODUCTION LIST'!J18=0,"",'PU PRODUCTION LIST'!J18)</f>
        <v/>
      </c>
      <c r="J14" s="423" t="str">
        <f>IF('PU PRODUCTION LIST'!K18=0,"",'PU PRODUCTION LIST'!K18)</f>
        <v/>
      </c>
      <c r="K14" s="423" t="str">
        <f>IF('PU PRODUCTION LIST'!L18=0,"",'PU PRODUCTION LIST'!L18)</f>
        <v/>
      </c>
      <c r="L14" s="98">
        <f t="shared" si="0"/>
        <v>0</v>
      </c>
      <c r="M14" s="60"/>
    </row>
    <row r="15" spans="1:13" ht="23.25" customHeight="1">
      <c r="A15" s="63" t="str">
        <f>'PU PRODUCTION LIST'!A19</f>
        <v>G-11PU</v>
      </c>
      <c r="B15" s="423" t="str">
        <f>IF('PU PRODUCTION LIST'!C19=0,"",'PU PRODUCTION LIST'!C19)</f>
        <v/>
      </c>
      <c r="C15" s="423" t="str">
        <f>IF('PU PRODUCTION LIST'!D19=0,"",'PU PRODUCTION LIST'!D19)</f>
        <v/>
      </c>
      <c r="D15" s="423" t="str">
        <f>IF('PU PRODUCTION LIST'!E19=0,"",'PU PRODUCTION LIST'!E19)</f>
        <v/>
      </c>
      <c r="E15" s="423" t="str">
        <f>IF('PU PRODUCTION LIST'!F19=0,"",'PU PRODUCTION LIST'!F19)</f>
        <v/>
      </c>
      <c r="F15" s="423" t="str">
        <f>IF('PU PRODUCTION LIST'!G19=0,"",'PU PRODUCTION LIST'!G19)</f>
        <v/>
      </c>
      <c r="G15" s="423" t="str">
        <f>IF('PU PRODUCTION LIST'!H19=0,"",'PU PRODUCTION LIST'!H19)</f>
        <v/>
      </c>
      <c r="H15" s="423" t="str">
        <f>IF('PU PRODUCTION LIST'!I19=0,"",'PU PRODUCTION LIST'!I19)</f>
        <v/>
      </c>
      <c r="I15" s="423" t="str">
        <f>IF('PU PRODUCTION LIST'!J19=0,"",'PU PRODUCTION LIST'!J19)</f>
        <v/>
      </c>
      <c r="J15" s="423" t="str">
        <f>IF('PU PRODUCTION LIST'!K19=0,"",'PU PRODUCTION LIST'!K19)</f>
        <v/>
      </c>
      <c r="K15" s="423" t="str">
        <f>IF('PU PRODUCTION LIST'!L19=0,"",'PU PRODUCTION LIST'!L19)</f>
        <v/>
      </c>
      <c r="L15" s="98">
        <f t="shared" si="0"/>
        <v>0</v>
      </c>
      <c r="M15" s="60"/>
    </row>
    <row r="16" spans="1:13" ht="23.25" customHeight="1">
      <c r="A16" s="63" t="str">
        <f>'PU PRODUCTION LIST'!A20</f>
        <v>G-13PU</v>
      </c>
      <c r="B16" s="423" t="str">
        <f>IF('PU PRODUCTION LIST'!C20=0,"",'PU PRODUCTION LIST'!C20)</f>
        <v/>
      </c>
      <c r="C16" s="423" t="str">
        <f>IF('PU PRODUCTION LIST'!D20=0,"",'PU PRODUCTION LIST'!D20)</f>
        <v/>
      </c>
      <c r="D16" s="423" t="str">
        <f>IF('PU PRODUCTION LIST'!E20=0,"",'PU PRODUCTION LIST'!E20)</f>
        <v/>
      </c>
      <c r="E16" s="423" t="str">
        <f>IF('PU PRODUCTION LIST'!F20=0,"",'PU PRODUCTION LIST'!F20)</f>
        <v/>
      </c>
      <c r="F16" s="423" t="str">
        <f>IF('PU PRODUCTION LIST'!G20=0,"",'PU PRODUCTION LIST'!G20)</f>
        <v/>
      </c>
      <c r="G16" s="423" t="str">
        <f>IF('PU PRODUCTION LIST'!H20=0,"",'PU PRODUCTION LIST'!H20)</f>
        <v/>
      </c>
      <c r="H16" s="423" t="str">
        <f>IF('PU PRODUCTION LIST'!I20=0,"",'PU PRODUCTION LIST'!I20)</f>
        <v/>
      </c>
      <c r="I16" s="423" t="str">
        <f>IF('PU PRODUCTION LIST'!J20=0,"",'PU PRODUCTION LIST'!J20)</f>
        <v/>
      </c>
      <c r="J16" s="423" t="str">
        <f>IF('PU PRODUCTION LIST'!K20=0,"",'PU PRODUCTION LIST'!K20)</f>
        <v/>
      </c>
      <c r="K16" s="423" t="str">
        <f>IF('PU PRODUCTION LIST'!L20=0,"",'PU PRODUCTION LIST'!L20)</f>
        <v/>
      </c>
      <c r="L16" s="98">
        <f t="shared" si="0"/>
        <v>0</v>
      </c>
      <c r="M16" s="60"/>
    </row>
    <row r="17" spans="1:13" ht="23.25" customHeight="1">
      <c r="A17" s="63" t="str">
        <f>'PU PRODUCTION LIST'!A21</f>
        <v>G-16PU</v>
      </c>
      <c r="B17" s="423" t="str">
        <f>IF('PU PRODUCTION LIST'!C21=0,"",'PU PRODUCTION LIST'!C21)</f>
        <v/>
      </c>
      <c r="C17" s="423" t="str">
        <f>IF('PU PRODUCTION LIST'!D21=0,"",'PU PRODUCTION LIST'!D21)</f>
        <v/>
      </c>
      <c r="D17" s="423" t="str">
        <f>IF('PU PRODUCTION LIST'!E21=0,"",'PU PRODUCTION LIST'!E21)</f>
        <v/>
      </c>
      <c r="E17" s="423" t="str">
        <f>IF('PU PRODUCTION LIST'!F21=0,"",'PU PRODUCTION LIST'!F21)</f>
        <v/>
      </c>
      <c r="F17" s="423" t="str">
        <f>IF('PU PRODUCTION LIST'!G21=0,"",'PU PRODUCTION LIST'!G21)</f>
        <v/>
      </c>
      <c r="G17" s="423" t="str">
        <f>IF('PU PRODUCTION LIST'!H21=0,"",'PU PRODUCTION LIST'!H21)</f>
        <v/>
      </c>
      <c r="H17" s="423" t="str">
        <f>IF('PU PRODUCTION LIST'!I21=0,"",'PU PRODUCTION LIST'!I21)</f>
        <v/>
      </c>
      <c r="I17" s="423" t="str">
        <f>IF('PU PRODUCTION LIST'!J21=0,"",'PU PRODUCTION LIST'!J21)</f>
        <v/>
      </c>
      <c r="J17" s="423" t="str">
        <f>IF('PU PRODUCTION LIST'!K21=0,"",'PU PRODUCTION LIST'!K21)</f>
        <v/>
      </c>
      <c r="K17" s="423" t="str">
        <f>IF('PU PRODUCTION LIST'!L21=0,"",'PU PRODUCTION LIST'!L21)</f>
        <v/>
      </c>
      <c r="L17" s="98">
        <f t="shared" si="0"/>
        <v>0</v>
      </c>
      <c r="M17" s="60"/>
    </row>
    <row r="18" spans="1:13" ht="23.25" customHeight="1">
      <c r="A18" s="63" t="str">
        <f>'PU PRODUCTION LIST'!A22</f>
        <v>G-18PU</v>
      </c>
      <c r="B18" s="423" t="str">
        <f>IF('PU PRODUCTION LIST'!C22=0,"",'PU PRODUCTION LIST'!C22)</f>
        <v/>
      </c>
      <c r="C18" s="423" t="str">
        <f>IF('PU PRODUCTION LIST'!D22=0,"",'PU PRODUCTION LIST'!D22)</f>
        <v/>
      </c>
      <c r="D18" s="423" t="str">
        <f>IF('PU PRODUCTION LIST'!E22=0,"",'PU PRODUCTION LIST'!E22)</f>
        <v/>
      </c>
      <c r="E18" s="423" t="str">
        <f>IF('PU PRODUCTION LIST'!F22=0,"",'PU PRODUCTION LIST'!F22)</f>
        <v/>
      </c>
      <c r="F18" s="423" t="str">
        <f>IF('PU PRODUCTION LIST'!G22=0,"",'PU PRODUCTION LIST'!G22)</f>
        <v/>
      </c>
      <c r="G18" s="423" t="str">
        <f>IF('PU PRODUCTION LIST'!H22=0,"",'PU PRODUCTION LIST'!H22)</f>
        <v/>
      </c>
      <c r="H18" s="423" t="str">
        <f>IF('PU PRODUCTION LIST'!I22=0,"",'PU PRODUCTION LIST'!I22)</f>
        <v/>
      </c>
      <c r="I18" s="423" t="str">
        <f>IF('PU PRODUCTION LIST'!J22=0,"",'PU PRODUCTION LIST'!J22)</f>
        <v/>
      </c>
      <c r="J18" s="423" t="str">
        <f>IF('PU PRODUCTION LIST'!K22=0,"",'PU PRODUCTION LIST'!K22)</f>
        <v/>
      </c>
      <c r="K18" s="423" t="str">
        <f>IF('PU PRODUCTION LIST'!L22=0,"",'PU PRODUCTION LIST'!L22)</f>
        <v/>
      </c>
      <c r="L18" s="98">
        <f t="shared" si="0"/>
        <v>0</v>
      </c>
      <c r="M18" s="60"/>
    </row>
    <row r="19" spans="1:13" ht="23.25" customHeight="1">
      <c r="A19" s="63" t="str">
        <f>'PU PRODUCTION LIST'!A23</f>
        <v>G-19PU</v>
      </c>
      <c r="B19" s="423" t="str">
        <f>IF('PU PRODUCTION LIST'!C23=0,"",'PU PRODUCTION LIST'!C23)</f>
        <v/>
      </c>
      <c r="C19" s="423" t="str">
        <f>IF('PU PRODUCTION LIST'!D23=0,"",'PU PRODUCTION LIST'!D23)</f>
        <v/>
      </c>
      <c r="D19" s="423" t="str">
        <f>IF('PU PRODUCTION LIST'!E23=0,"",'PU PRODUCTION LIST'!E23)</f>
        <v/>
      </c>
      <c r="E19" s="423" t="str">
        <f>IF('PU PRODUCTION LIST'!F23=0,"",'PU PRODUCTION LIST'!F23)</f>
        <v/>
      </c>
      <c r="F19" s="423" t="str">
        <f>IF('PU PRODUCTION LIST'!G23=0,"",'PU PRODUCTION LIST'!G23)</f>
        <v/>
      </c>
      <c r="G19" s="423" t="str">
        <f>IF('PU PRODUCTION LIST'!H23=0,"",'PU PRODUCTION LIST'!H23)</f>
        <v/>
      </c>
      <c r="H19" s="423" t="str">
        <f>IF('PU PRODUCTION LIST'!I23=0,"",'PU PRODUCTION LIST'!I23)</f>
        <v/>
      </c>
      <c r="I19" s="423" t="str">
        <f>IF('PU PRODUCTION LIST'!J23=0,"",'PU PRODUCTION LIST'!J23)</f>
        <v/>
      </c>
      <c r="J19" s="423" t="str">
        <f>IF('PU PRODUCTION LIST'!K23=0,"",'PU PRODUCTION LIST'!K23)</f>
        <v/>
      </c>
      <c r="K19" s="423" t="str">
        <f>IF('PU PRODUCTION LIST'!L23=0,"",'PU PRODUCTION LIST'!L23)</f>
        <v/>
      </c>
      <c r="L19" s="98">
        <f t="shared" si="0"/>
        <v>0</v>
      </c>
      <c r="M19" s="60"/>
    </row>
    <row r="20" spans="1:13" ht="23.25" customHeight="1">
      <c r="A20" s="63" t="str">
        <f>'PU PRODUCTION LIST'!A24</f>
        <v>G-21PU</v>
      </c>
      <c r="B20" s="423" t="str">
        <f>IF('PU PRODUCTION LIST'!C24=0,"",'PU PRODUCTION LIST'!C24)</f>
        <v/>
      </c>
      <c r="C20" s="423" t="str">
        <f>IF('PU PRODUCTION LIST'!D24=0,"",'PU PRODUCTION LIST'!D24)</f>
        <v/>
      </c>
      <c r="D20" s="423" t="str">
        <f>IF('PU PRODUCTION LIST'!E24=0,"",'PU PRODUCTION LIST'!E24)</f>
        <v/>
      </c>
      <c r="E20" s="423" t="str">
        <f>IF('PU PRODUCTION LIST'!F24=0,"",'PU PRODUCTION LIST'!F24)</f>
        <v/>
      </c>
      <c r="F20" s="423" t="str">
        <f>IF('PU PRODUCTION LIST'!G24=0,"",'PU PRODUCTION LIST'!G24)</f>
        <v/>
      </c>
      <c r="G20" s="423" t="str">
        <f>IF('PU PRODUCTION LIST'!H24=0,"",'PU PRODUCTION LIST'!H24)</f>
        <v/>
      </c>
      <c r="H20" s="423" t="str">
        <f>IF('PU PRODUCTION LIST'!I24=0,"",'PU PRODUCTION LIST'!I24)</f>
        <v/>
      </c>
      <c r="I20" s="423" t="str">
        <f>IF('PU PRODUCTION LIST'!J24=0,"",'PU PRODUCTION LIST'!J24)</f>
        <v/>
      </c>
      <c r="J20" s="423" t="str">
        <f>IF('PU PRODUCTION LIST'!K24=0,"",'PU PRODUCTION LIST'!K24)</f>
        <v/>
      </c>
      <c r="K20" s="423" t="str">
        <f>IF('PU PRODUCTION LIST'!L24=0,"",'PU PRODUCTION LIST'!L24)</f>
        <v/>
      </c>
      <c r="L20" s="98">
        <f t="shared" si="0"/>
        <v>0</v>
      </c>
      <c r="M20" s="60"/>
    </row>
    <row r="21" spans="1:13" s="59" customFormat="1" ht="23.25" customHeight="1">
      <c r="A21" s="60"/>
      <c r="B21" s="40" t="s">
        <v>27</v>
      </c>
      <c r="C21" s="41"/>
      <c r="D21" s="64"/>
      <c r="E21" s="60"/>
      <c r="F21" s="60"/>
      <c r="G21" s="40" t="s">
        <v>28</v>
      </c>
      <c r="H21" s="42"/>
      <c r="I21" s="42"/>
      <c r="J21" s="42"/>
      <c r="K21" s="42"/>
      <c r="L21" s="152"/>
    </row>
    <row r="22" spans="1:13" s="59" customFormat="1" ht="23.25" customHeight="1">
      <c r="A22" s="60"/>
      <c r="B22" s="40" t="s">
        <v>29</v>
      </c>
      <c r="C22" s="41"/>
      <c r="D22" s="64"/>
      <c r="E22" s="60"/>
      <c r="F22" s="60"/>
      <c r="G22" s="40" t="s">
        <v>30</v>
      </c>
      <c r="H22" s="43"/>
      <c r="I22" s="43"/>
      <c r="J22" s="153"/>
      <c r="K22" s="153"/>
      <c r="L22" s="152"/>
    </row>
    <row r="23" spans="1:13" s="59" customFormat="1" ht="23.25" customHeight="1">
      <c r="A23" s="60"/>
      <c r="B23" s="39"/>
      <c r="C23" s="39"/>
      <c r="D23" s="60"/>
      <c r="E23" s="60"/>
      <c r="F23" s="60"/>
      <c r="G23" s="40" t="s">
        <v>31</v>
      </c>
      <c r="H23" s="43"/>
      <c r="I23" s="43"/>
      <c r="J23" s="153"/>
      <c r="K23" s="153"/>
      <c r="L23" s="152"/>
    </row>
    <row r="24" spans="1:13" s="59" customFormat="1" ht="23.25" customHeight="1">
      <c r="A24" s="60"/>
      <c r="B24" s="60"/>
      <c r="C24" s="60"/>
    </row>
    <row r="25" spans="1:13" s="59" customFormat="1" ht="23.25" customHeight="1">
      <c r="A25" s="60"/>
      <c r="B25" s="60"/>
      <c r="C25" s="60"/>
    </row>
  </sheetData>
  <autoFilter ref="L4:L23" xr:uid="{00000000-0009-0000-0000-000007000000}"/>
  <mergeCells count="2">
    <mergeCell ref="A2:H2"/>
    <mergeCell ref="I2:L2"/>
  </mergeCells>
  <conditionalFormatting sqref="A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{6B818789-1000-DD43-9F7E-234FE2DEC4FB}</x14:id>
        </ext>
      </extLst>
    </cfRule>
  </conditionalFormatting>
  <conditionalFormatting sqref="B4:K4"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{0DCC3D73-17B6-1445-A7EE-030571EF43D7}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Stran &amp;P od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818789-1000-DD43-9F7E-234FE2DEC4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</xm:sqref>
        </x14:conditionalFormatting>
        <x14:conditionalFormatting xmlns:xm="http://schemas.microsoft.com/office/excel/2006/main">
          <x14:cfRule type="dataBar" id="{0DCC3D73-17B6-1445-A7EE-030571EF43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B4:K4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showGridLines="0" workbookViewId="0">
      <selection activeCell="I3" sqref="I3:K3"/>
    </sheetView>
  </sheetViews>
  <sheetFormatPr baseColWidth="10" defaultColWidth="11" defaultRowHeight="16"/>
  <cols>
    <col min="1" max="3" width="11.1640625" customWidth="1"/>
    <col min="4" max="4" width="7.6640625" customWidth="1"/>
    <col min="5" max="7" width="11.1640625" customWidth="1"/>
    <col min="8" max="8" width="9.83203125" customWidth="1"/>
    <col min="9" max="9" width="11.1640625" style="32" customWidth="1"/>
    <col min="10" max="11" width="11.1640625" customWidth="1"/>
  </cols>
  <sheetData>
    <row r="1" spans="1:20" ht="26.5" customHeight="1">
      <c r="A1" s="23" t="s">
        <v>32</v>
      </c>
      <c r="B1" s="24"/>
      <c r="C1" s="24"/>
      <c r="D1" s="24"/>
      <c r="E1" s="24"/>
      <c r="F1" s="24"/>
      <c r="G1" s="24"/>
      <c r="H1" s="24"/>
      <c r="J1" s="24"/>
      <c r="K1" s="24"/>
      <c r="T1" s="24"/>
    </row>
    <row r="2" spans="1:20" ht="12" customHeight="1">
      <c r="A2" s="25" t="s">
        <v>33</v>
      </c>
      <c r="B2" s="24"/>
      <c r="C2" s="24"/>
      <c r="D2" s="24"/>
      <c r="E2" s="24"/>
      <c r="F2" s="24"/>
      <c r="H2" s="24"/>
      <c r="I2" s="25" t="s">
        <v>34</v>
      </c>
      <c r="M2" s="25"/>
      <c r="T2" s="24"/>
    </row>
    <row r="3" spans="1:20" ht="40.25" customHeight="1">
      <c r="A3" s="613">
        <f>'PE PRODUCTION LIST'!A5</f>
        <v>0</v>
      </c>
      <c r="B3" s="614"/>
      <c r="C3" s="614"/>
      <c r="D3" s="614"/>
      <c r="E3" s="614"/>
      <c r="F3" s="614"/>
      <c r="G3" s="614"/>
      <c r="H3" s="615"/>
      <c r="I3" s="616">
        <f>'PE PRODUCTION LIST'!O5</f>
        <v>0</v>
      </c>
      <c r="J3" s="617"/>
      <c r="K3" s="618"/>
      <c r="N3" s="69"/>
      <c r="O3" s="69"/>
      <c r="P3" s="69"/>
      <c r="Q3" s="69"/>
      <c r="R3" s="69"/>
    </row>
    <row r="4" spans="1:20" ht="19.25" customHeight="1">
      <c r="A4" s="25"/>
      <c r="B4" s="24"/>
      <c r="C4" s="45" t="s">
        <v>49</v>
      </c>
      <c r="D4" s="45"/>
      <c r="E4" s="9"/>
      <c r="F4" s="34"/>
      <c r="G4" s="45" t="s">
        <v>49</v>
      </c>
      <c r="H4" s="45"/>
      <c r="I4" s="44"/>
      <c r="J4" s="24"/>
      <c r="K4" s="45" t="s">
        <v>49</v>
      </c>
      <c r="L4" s="45"/>
      <c r="P4" s="70"/>
      <c r="Q4" s="70"/>
      <c r="R4" s="56"/>
      <c r="S4" s="26"/>
      <c r="T4" s="24"/>
    </row>
    <row r="5" spans="1:20" ht="11.75" customHeight="1">
      <c r="A5" s="607" t="s">
        <v>154</v>
      </c>
      <c r="B5" s="608"/>
      <c r="C5" s="71"/>
      <c r="D5" s="2"/>
      <c r="E5" s="619" t="s">
        <v>87</v>
      </c>
      <c r="F5" s="620"/>
      <c r="G5" s="71"/>
      <c r="H5" s="2"/>
      <c r="I5" s="607" t="s">
        <v>143</v>
      </c>
      <c r="J5" s="608"/>
      <c r="K5" s="72"/>
      <c r="P5" s="8"/>
      <c r="Q5" s="8"/>
      <c r="R5" s="8"/>
      <c r="S5" s="56"/>
      <c r="T5" s="24"/>
    </row>
    <row r="6" spans="1:20" ht="11.75" customHeight="1">
      <c r="A6" s="605"/>
      <c r="B6" s="606"/>
      <c r="C6" s="73"/>
      <c r="D6" s="2"/>
      <c r="E6" s="621"/>
      <c r="F6" s="622"/>
      <c r="G6" s="73"/>
      <c r="H6" s="2"/>
      <c r="I6" s="605"/>
      <c r="J6" s="606"/>
      <c r="K6" s="74"/>
      <c r="P6" s="8"/>
      <c r="Q6" s="8"/>
      <c r="R6" s="8"/>
      <c r="S6" s="56"/>
      <c r="T6" s="24"/>
    </row>
    <row r="7" spans="1:20" ht="11.75" customHeight="1">
      <c r="A7" s="607" t="s">
        <v>155</v>
      </c>
      <c r="B7" s="608"/>
      <c r="C7" s="46"/>
      <c r="D7" s="12"/>
      <c r="E7" s="619" t="s">
        <v>86</v>
      </c>
      <c r="F7" s="620"/>
      <c r="G7" s="291"/>
      <c r="H7" s="2"/>
      <c r="I7" s="607" t="s">
        <v>57</v>
      </c>
      <c r="J7" s="608"/>
      <c r="K7" s="75"/>
      <c r="P7" s="24"/>
      <c r="Q7" s="24"/>
      <c r="R7" s="24"/>
      <c r="S7" s="24"/>
      <c r="T7" s="24"/>
    </row>
    <row r="8" spans="1:20" ht="11.75" customHeight="1">
      <c r="A8" s="605"/>
      <c r="B8" s="606"/>
      <c r="C8" s="47"/>
      <c r="D8" s="12"/>
      <c r="E8" s="621"/>
      <c r="F8" s="622"/>
      <c r="G8" s="73"/>
      <c r="H8" s="2"/>
      <c r="I8" s="605"/>
      <c r="J8" s="606"/>
      <c r="K8" s="74"/>
      <c r="P8" s="8"/>
      <c r="Q8" s="8"/>
      <c r="R8" s="8"/>
      <c r="S8" s="56"/>
      <c r="T8" s="24"/>
    </row>
    <row r="9" spans="1:20" ht="11.75" customHeight="1">
      <c r="A9" s="607" t="s">
        <v>553</v>
      </c>
      <c r="B9" s="608"/>
      <c r="C9" s="71"/>
      <c r="D9" s="2"/>
      <c r="E9" s="619" t="s">
        <v>188</v>
      </c>
      <c r="F9" s="620"/>
      <c r="G9" s="48"/>
      <c r="H9" s="2"/>
      <c r="I9" s="607" t="s">
        <v>53</v>
      </c>
      <c r="J9" s="608"/>
      <c r="K9" s="75"/>
      <c r="P9" s="8"/>
      <c r="Q9" s="8"/>
      <c r="R9" s="8"/>
      <c r="S9" s="56"/>
      <c r="T9" s="24"/>
    </row>
    <row r="10" spans="1:20" ht="11.75" customHeight="1">
      <c r="A10" s="605"/>
      <c r="B10" s="606"/>
      <c r="C10" s="73"/>
      <c r="D10" s="2"/>
      <c r="E10" s="621"/>
      <c r="F10" s="622"/>
      <c r="G10" s="47"/>
      <c r="H10" s="2"/>
      <c r="I10" s="605"/>
      <c r="J10" s="606"/>
      <c r="K10" s="74"/>
      <c r="O10" s="601"/>
      <c r="P10" s="601"/>
      <c r="Q10" s="8"/>
      <c r="R10" s="8"/>
      <c r="S10" s="56"/>
      <c r="T10" s="24"/>
    </row>
    <row r="11" spans="1:20" ht="11.75" customHeight="1">
      <c r="A11" s="607" t="s">
        <v>156</v>
      </c>
      <c r="B11" s="608"/>
      <c r="C11" s="46"/>
      <c r="D11" s="12"/>
      <c r="E11" s="607" t="s">
        <v>54</v>
      </c>
      <c r="F11" s="608"/>
      <c r="G11" s="46"/>
      <c r="H11" s="2"/>
      <c r="I11" s="607" t="s">
        <v>84</v>
      </c>
      <c r="J11" s="608"/>
      <c r="K11" s="75"/>
      <c r="O11" s="601"/>
      <c r="P11" s="601"/>
      <c r="Q11" s="8"/>
      <c r="R11" s="8"/>
      <c r="S11" s="56"/>
      <c r="T11" s="24"/>
    </row>
    <row r="12" spans="1:20" ht="11.75" customHeight="1">
      <c r="A12" s="605"/>
      <c r="B12" s="606"/>
      <c r="C12" s="48"/>
      <c r="D12" s="12"/>
      <c r="E12" s="605"/>
      <c r="F12" s="606"/>
      <c r="G12" s="47"/>
      <c r="H12" s="2"/>
      <c r="I12" s="605"/>
      <c r="J12" s="606"/>
      <c r="K12" s="74"/>
      <c r="O12" s="601"/>
      <c r="P12" s="601"/>
      <c r="Q12" s="8"/>
      <c r="R12" s="8"/>
      <c r="S12" s="56"/>
      <c r="T12" s="24"/>
    </row>
    <row r="13" spans="1:20" ht="11.75" customHeight="1">
      <c r="A13" s="607" t="s">
        <v>51</v>
      </c>
      <c r="B13" s="608"/>
      <c r="C13" s="71"/>
      <c r="D13" s="2"/>
      <c r="E13" s="607" t="s">
        <v>55</v>
      </c>
      <c r="F13" s="608"/>
      <c r="G13" s="48"/>
      <c r="H13" s="2"/>
      <c r="I13" s="607" t="s">
        <v>141</v>
      </c>
      <c r="J13" s="608"/>
      <c r="K13" s="75"/>
      <c r="O13" s="601"/>
      <c r="P13" s="601"/>
    </row>
    <row r="14" spans="1:20" ht="11.75" customHeight="1">
      <c r="A14" s="605"/>
      <c r="B14" s="606"/>
      <c r="C14" s="73"/>
      <c r="D14" s="2"/>
      <c r="E14" s="605"/>
      <c r="F14" s="606"/>
      <c r="G14" s="47"/>
      <c r="H14" s="2"/>
      <c r="I14" s="605"/>
      <c r="J14" s="606"/>
      <c r="K14" s="74"/>
      <c r="O14" s="601"/>
      <c r="P14" s="601"/>
    </row>
    <row r="15" spans="1:20" ht="11.75" customHeight="1">
      <c r="A15" s="607" t="s">
        <v>52</v>
      </c>
      <c r="B15" s="608"/>
      <c r="C15" s="291"/>
      <c r="D15" s="2"/>
      <c r="E15" s="625" t="s">
        <v>69</v>
      </c>
      <c r="F15" s="626"/>
      <c r="G15" s="46"/>
      <c r="H15" s="2"/>
      <c r="I15" s="607" t="s">
        <v>140</v>
      </c>
      <c r="J15" s="608"/>
      <c r="K15" s="75"/>
      <c r="O15" s="601"/>
      <c r="P15" s="601"/>
    </row>
    <row r="16" spans="1:20" ht="11.75" customHeight="1">
      <c r="A16" s="605"/>
      <c r="B16" s="606"/>
      <c r="C16" s="73"/>
      <c r="D16" s="2"/>
      <c r="E16" s="627"/>
      <c r="F16" s="628"/>
      <c r="G16" s="47"/>
      <c r="H16" s="2"/>
      <c r="I16" s="605"/>
      <c r="J16" s="606"/>
      <c r="K16" s="74"/>
      <c r="O16" s="602"/>
      <c r="P16" s="602"/>
    </row>
    <row r="17" spans="1:20" ht="11.75" customHeight="1">
      <c r="A17" s="607" t="s">
        <v>50</v>
      </c>
      <c r="B17" s="608"/>
      <c r="C17" s="292"/>
      <c r="D17" s="2"/>
      <c r="E17" s="607" t="s">
        <v>148</v>
      </c>
      <c r="F17" s="608"/>
      <c r="G17" s="292"/>
      <c r="H17" s="2"/>
      <c r="I17" s="619" t="s">
        <v>139</v>
      </c>
      <c r="J17" s="620"/>
      <c r="K17" s="49"/>
      <c r="L17" s="24"/>
      <c r="M17" s="24"/>
      <c r="O17" s="602"/>
      <c r="P17" s="602"/>
    </row>
    <row r="18" spans="1:20" ht="11.75" customHeight="1">
      <c r="A18" s="605"/>
      <c r="B18" s="606"/>
      <c r="C18" s="293"/>
      <c r="D18" s="2"/>
      <c r="E18" s="605"/>
      <c r="F18" s="606"/>
      <c r="G18" s="293"/>
      <c r="H18" s="12"/>
      <c r="I18" s="621"/>
      <c r="J18" s="622"/>
      <c r="K18" s="50"/>
      <c r="L18" s="24"/>
      <c r="M18" s="24"/>
      <c r="O18" s="601"/>
      <c r="P18" s="601"/>
    </row>
    <row r="19" spans="1:20" ht="11.75" customHeight="1">
      <c r="A19" s="603" t="s">
        <v>144</v>
      </c>
      <c r="B19" s="604"/>
      <c r="C19" s="292"/>
      <c r="D19" s="2"/>
      <c r="E19" s="607" t="s">
        <v>56</v>
      </c>
      <c r="F19" s="608"/>
      <c r="G19" s="292"/>
      <c r="H19" s="2"/>
      <c r="I19" s="623" t="s">
        <v>138</v>
      </c>
      <c r="J19" s="624"/>
      <c r="K19" s="49"/>
      <c r="O19" s="601"/>
      <c r="P19" s="601"/>
      <c r="T19" s="24"/>
    </row>
    <row r="20" spans="1:20" ht="11.75" customHeight="1">
      <c r="A20" s="605"/>
      <c r="B20" s="606"/>
      <c r="C20" s="293"/>
      <c r="D20" s="2"/>
      <c r="E20" s="605"/>
      <c r="F20" s="606"/>
      <c r="G20" s="293"/>
      <c r="H20" s="2"/>
      <c r="I20" s="621"/>
      <c r="J20" s="622"/>
      <c r="K20" s="50"/>
      <c r="O20" s="601"/>
      <c r="P20" s="601"/>
      <c r="T20" s="24"/>
    </row>
    <row r="21" spans="1:20" ht="11.75" customHeight="1">
      <c r="A21" s="603" t="s">
        <v>145</v>
      </c>
      <c r="B21" s="604"/>
      <c r="C21" s="292"/>
      <c r="D21" s="2"/>
      <c r="E21" s="607" t="s">
        <v>149</v>
      </c>
      <c r="F21" s="608"/>
      <c r="G21" s="292"/>
      <c r="H21" s="2"/>
      <c r="I21" s="607" t="s">
        <v>152</v>
      </c>
      <c r="J21" s="608"/>
      <c r="K21" s="49"/>
      <c r="O21" s="601"/>
      <c r="P21" s="601"/>
      <c r="T21" s="24"/>
    </row>
    <row r="22" spans="1:20" ht="11.75" customHeight="1">
      <c r="A22" s="605"/>
      <c r="B22" s="606"/>
      <c r="C22" s="293"/>
      <c r="D22" s="2"/>
      <c r="E22" s="605"/>
      <c r="F22" s="606"/>
      <c r="G22" s="293"/>
      <c r="H22" s="2"/>
      <c r="I22" s="605"/>
      <c r="J22" s="606"/>
      <c r="K22" s="50"/>
      <c r="T22" s="24"/>
    </row>
    <row r="23" spans="1:20" ht="11.75" customHeight="1">
      <c r="A23" s="603" t="s">
        <v>592</v>
      </c>
      <c r="B23" s="604"/>
      <c r="C23" s="292"/>
      <c r="D23" s="2"/>
      <c r="E23" s="607" t="s">
        <v>85</v>
      </c>
      <c r="F23" s="608"/>
      <c r="G23" s="292"/>
      <c r="H23" s="2"/>
      <c r="I23" s="607" t="s">
        <v>151</v>
      </c>
      <c r="J23" s="608"/>
      <c r="K23" s="49"/>
      <c r="T23" s="24"/>
    </row>
    <row r="24" spans="1:20" ht="11.75" customHeight="1">
      <c r="A24" s="605"/>
      <c r="B24" s="606"/>
      <c r="C24" s="293"/>
      <c r="D24" s="2"/>
      <c r="E24" s="605"/>
      <c r="F24" s="606"/>
      <c r="G24" s="293"/>
      <c r="H24" s="2"/>
      <c r="I24" s="605"/>
      <c r="J24" s="606"/>
      <c r="K24" s="50"/>
      <c r="T24" s="24"/>
    </row>
    <row r="25" spans="1:20" ht="11.75" customHeight="1">
      <c r="A25" s="609" t="s">
        <v>200</v>
      </c>
      <c r="B25" s="610"/>
      <c r="C25" s="292"/>
      <c r="D25" s="2"/>
      <c r="E25" s="607" t="s">
        <v>150</v>
      </c>
      <c r="F25" s="608"/>
      <c r="G25" s="292"/>
      <c r="H25" s="2"/>
      <c r="I25" s="603" t="s">
        <v>153</v>
      </c>
      <c r="J25" s="604"/>
      <c r="K25" s="49"/>
      <c r="T25" s="24"/>
    </row>
    <row r="26" spans="1:20" ht="11.75" customHeight="1">
      <c r="A26" s="611"/>
      <c r="B26" s="612"/>
      <c r="C26" s="293"/>
      <c r="D26" s="2"/>
      <c r="E26" s="605"/>
      <c r="F26" s="606"/>
      <c r="G26" s="293"/>
      <c r="H26" s="2"/>
      <c r="I26" s="605"/>
      <c r="J26" s="606"/>
      <c r="K26" s="50"/>
      <c r="T26" s="24"/>
    </row>
    <row r="27" spans="1:20" ht="11.75" customHeight="1">
      <c r="A27" s="607" t="s">
        <v>146</v>
      </c>
      <c r="B27" s="608"/>
      <c r="C27" s="292"/>
      <c r="D27" s="2"/>
      <c r="E27" s="607" t="s">
        <v>555</v>
      </c>
      <c r="F27" s="608"/>
      <c r="G27" s="292"/>
      <c r="H27" s="2"/>
      <c r="I27" s="619" t="s">
        <v>556</v>
      </c>
      <c r="J27" s="620"/>
      <c r="K27" s="49"/>
      <c r="T27" s="24"/>
    </row>
    <row r="28" spans="1:20" ht="11.75" customHeight="1">
      <c r="A28" s="605"/>
      <c r="B28" s="606"/>
      <c r="C28" s="293"/>
      <c r="D28" s="2"/>
      <c r="E28" s="605"/>
      <c r="F28" s="606"/>
      <c r="G28" s="293"/>
      <c r="H28" s="2"/>
      <c r="I28" s="621"/>
      <c r="J28" s="622"/>
      <c r="K28" s="50"/>
      <c r="T28" s="24"/>
    </row>
    <row r="29" spans="1:20" ht="11.75" customHeight="1">
      <c r="A29" s="607" t="s">
        <v>147</v>
      </c>
      <c r="B29" s="608"/>
      <c r="C29" s="292"/>
      <c r="D29" s="2"/>
      <c r="E29" s="607" t="s">
        <v>142</v>
      </c>
      <c r="F29" s="608"/>
      <c r="G29" s="292"/>
      <c r="H29" s="2"/>
      <c r="I29" s="619" t="s">
        <v>557</v>
      </c>
      <c r="J29" s="620"/>
      <c r="K29" s="49"/>
      <c r="T29" s="24"/>
    </row>
    <row r="30" spans="1:20" ht="11.75" customHeight="1">
      <c r="A30" s="605"/>
      <c r="B30" s="606"/>
      <c r="C30" s="293"/>
      <c r="D30" s="2"/>
      <c r="E30" s="605"/>
      <c r="F30" s="606"/>
      <c r="G30" s="293"/>
      <c r="H30" s="2"/>
      <c r="I30" s="621"/>
      <c r="J30" s="622"/>
      <c r="K30" s="50"/>
      <c r="T30" s="24"/>
    </row>
    <row r="31" spans="1:20" ht="11.75" customHeight="1">
      <c r="A31" s="607" t="s">
        <v>554</v>
      </c>
      <c r="B31" s="608"/>
      <c r="C31" s="292"/>
      <c r="D31" s="2"/>
      <c r="E31" s="607" t="s">
        <v>593</v>
      </c>
      <c r="F31" s="608"/>
      <c r="G31" s="292"/>
      <c r="H31" s="2"/>
      <c r="I31" s="619"/>
      <c r="J31" s="620"/>
      <c r="K31" s="49"/>
      <c r="T31" s="24"/>
    </row>
    <row r="32" spans="1:20" ht="11.75" customHeight="1">
      <c r="A32" s="605"/>
      <c r="B32" s="606"/>
      <c r="C32" s="293"/>
      <c r="D32" s="2"/>
      <c r="E32" s="605"/>
      <c r="F32" s="606"/>
      <c r="G32" s="293"/>
      <c r="H32" s="2"/>
      <c r="I32" s="621"/>
      <c r="J32" s="622"/>
      <c r="K32" s="50"/>
      <c r="T32" s="24"/>
    </row>
    <row r="33" spans="1:13" ht="18" customHeight="1">
      <c r="L33" s="30"/>
      <c r="M33" s="30"/>
    </row>
    <row r="34" spans="1:13" ht="11" customHeight="1">
      <c r="A34" s="32"/>
      <c r="B34" s="32" t="s">
        <v>35</v>
      </c>
      <c r="C34" s="32"/>
      <c r="D34" s="8"/>
      <c r="E34" s="8"/>
      <c r="F34" s="51"/>
      <c r="G34" s="76"/>
      <c r="H34" s="77"/>
      <c r="I34" s="78"/>
      <c r="J34" s="77"/>
      <c r="K34" s="79"/>
      <c r="L34" s="30"/>
      <c r="M34" s="30"/>
    </row>
    <row r="35" spans="1:13" ht="20.25" customHeight="1">
      <c r="B35" s="53" t="s">
        <v>36</v>
      </c>
      <c r="C35" s="27"/>
      <c r="D35" s="28"/>
      <c r="E35" s="29"/>
      <c r="G35" s="290" t="s">
        <v>58</v>
      </c>
      <c r="H35" s="97"/>
      <c r="I35" s="97"/>
      <c r="J35" s="80"/>
      <c r="K35" s="289" t="s">
        <v>59</v>
      </c>
      <c r="L35" s="30"/>
      <c r="M35" s="30"/>
    </row>
    <row r="36" spans="1:13" ht="20.75" customHeight="1">
      <c r="B36" s="53" t="s">
        <v>37</v>
      </c>
      <c r="C36" s="28"/>
      <c r="D36" s="28"/>
      <c r="E36" s="29"/>
      <c r="G36" s="81"/>
      <c r="H36" s="82"/>
      <c r="I36" s="83"/>
      <c r="J36" s="84"/>
      <c r="K36" s="289" t="s">
        <v>60</v>
      </c>
      <c r="L36" s="30"/>
      <c r="M36" s="30"/>
    </row>
    <row r="37" spans="1:13" ht="17.5" customHeight="1">
      <c r="A37" s="30"/>
      <c r="B37" s="53" t="s">
        <v>38</v>
      </c>
      <c r="C37" s="28"/>
      <c r="D37" s="28"/>
      <c r="E37" s="28"/>
      <c r="F37" s="30"/>
      <c r="G37" s="85"/>
      <c r="H37" s="86"/>
      <c r="I37" s="87"/>
      <c r="J37" s="86"/>
      <c r="K37" s="88"/>
      <c r="L37" s="30"/>
      <c r="M37" s="30"/>
    </row>
    <row r="38" spans="1:13" ht="29">
      <c r="A38" s="30"/>
      <c r="B38" s="30"/>
      <c r="C38" s="30"/>
      <c r="D38" s="30"/>
      <c r="E38" s="30"/>
      <c r="F38" s="30"/>
      <c r="G38" s="30"/>
      <c r="H38" s="30"/>
      <c r="I38" s="52"/>
      <c r="J38" s="30"/>
      <c r="K38" s="30"/>
      <c r="L38" s="30"/>
      <c r="M38" s="30"/>
    </row>
    <row r="39" spans="1:13" ht="29">
      <c r="A39" s="30"/>
      <c r="B39" s="30"/>
      <c r="C39" s="30"/>
      <c r="D39" s="30"/>
      <c r="E39" s="30"/>
      <c r="F39" s="30"/>
      <c r="G39" s="30"/>
      <c r="H39" s="30"/>
      <c r="I39" s="52"/>
      <c r="J39" s="30"/>
      <c r="K39" s="30"/>
      <c r="L39" s="30"/>
      <c r="M39" s="30"/>
    </row>
    <row r="40" spans="1:13" ht="29">
      <c r="A40" s="30"/>
      <c r="B40" s="30"/>
      <c r="C40" s="30"/>
      <c r="D40" s="30"/>
      <c r="E40" s="30"/>
      <c r="F40" s="30"/>
      <c r="G40" s="30"/>
      <c r="H40" s="30"/>
      <c r="I40" s="52"/>
      <c r="J40" s="30"/>
      <c r="K40" s="30"/>
      <c r="L40" s="30"/>
      <c r="M40" s="30"/>
    </row>
    <row r="41" spans="1:13" ht="29">
      <c r="A41" s="30"/>
      <c r="B41" s="30"/>
      <c r="C41" s="30"/>
      <c r="D41" s="30"/>
      <c r="E41" s="30"/>
      <c r="F41" s="30"/>
      <c r="G41" s="30"/>
      <c r="H41" s="30"/>
      <c r="I41" s="52"/>
      <c r="J41" s="30"/>
      <c r="K41" s="30"/>
      <c r="L41" s="30"/>
      <c r="M41" s="30"/>
    </row>
    <row r="42" spans="1:13" ht="29">
      <c r="A42" s="30"/>
      <c r="B42" s="30"/>
      <c r="C42" s="30"/>
      <c r="D42" s="30"/>
      <c r="E42" s="30"/>
      <c r="F42" s="30"/>
      <c r="G42" s="30"/>
      <c r="H42" s="30"/>
      <c r="I42" s="52"/>
      <c r="J42" s="30"/>
      <c r="K42" s="30"/>
      <c r="L42" s="30"/>
      <c r="M42" s="30"/>
    </row>
    <row r="43" spans="1:13" ht="29">
      <c r="A43" s="30"/>
      <c r="B43" s="30"/>
      <c r="C43" s="30"/>
      <c r="D43" s="30"/>
      <c r="E43" s="30"/>
      <c r="F43" s="30"/>
      <c r="G43" s="30"/>
      <c r="H43" s="30"/>
      <c r="I43" s="52"/>
      <c r="J43" s="30"/>
      <c r="K43" s="30"/>
      <c r="L43" s="30"/>
      <c r="M43" s="30"/>
    </row>
    <row r="44" spans="1:13" ht="29">
      <c r="A44" s="30"/>
      <c r="B44" s="30"/>
      <c r="C44" s="30"/>
      <c r="D44" s="30"/>
    </row>
    <row r="45" spans="1:13" ht="29">
      <c r="A45" s="30"/>
      <c r="B45" s="30"/>
      <c r="C45" s="30"/>
      <c r="D45" s="30"/>
    </row>
    <row r="46" spans="1:13" ht="29">
      <c r="A46" s="30"/>
      <c r="B46" s="30"/>
      <c r="C46" s="30"/>
      <c r="D46" s="30"/>
    </row>
    <row r="47" spans="1:13" ht="29">
      <c r="A47" s="30"/>
      <c r="B47" s="30"/>
      <c r="C47" s="30"/>
      <c r="D47" s="30"/>
    </row>
  </sheetData>
  <mergeCells count="50">
    <mergeCell ref="A31:B32"/>
    <mergeCell ref="E31:F32"/>
    <mergeCell ref="I31:J32"/>
    <mergeCell ref="A23:B24"/>
    <mergeCell ref="A29:B30"/>
    <mergeCell ref="E29:F30"/>
    <mergeCell ref="I29:J30"/>
    <mergeCell ref="A27:B28"/>
    <mergeCell ref="E27:F28"/>
    <mergeCell ref="I27:J28"/>
    <mergeCell ref="E25:F26"/>
    <mergeCell ref="I25:J26"/>
    <mergeCell ref="A7:B8"/>
    <mergeCell ref="E7:F8"/>
    <mergeCell ref="I7:J8"/>
    <mergeCell ref="A9:B10"/>
    <mergeCell ref="I9:J10"/>
    <mergeCell ref="I11:J12"/>
    <mergeCell ref="E9:F10"/>
    <mergeCell ref="A13:B14"/>
    <mergeCell ref="E13:F14"/>
    <mergeCell ref="I13:J14"/>
    <mergeCell ref="A15:B16"/>
    <mergeCell ref="E19:F20"/>
    <mergeCell ref="A3:H3"/>
    <mergeCell ref="I3:K3"/>
    <mergeCell ref="A5:B6"/>
    <mergeCell ref="E5:F6"/>
    <mergeCell ref="I5:J6"/>
    <mergeCell ref="I19:J20"/>
    <mergeCell ref="E15:F16"/>
    <mergeCell ref="I15:J16"/>
    <mergeCell ref="A17:B18"/>
    <mergeCell ref="E17:F18"/>
    <mergeCell ref="I17:J18"/>
    <mergeCell ref="A19:B20"/>
    <mergeCell ref="A11:B12"/>
    <mergeCell ref="E11:F12"/>
    <mergeCell ref="A21:B22"/>
    <mergeCell ref="E21:F22"/>
    <mergeCell ref="I21:J22"/>
    <mergeCell ref="A25:B26"/>
    <mergeCell ref="E23:F24"/>
    <mergeCell ref="I23:J24"/>
    <mergeCell ref="O20:P21"/>
    <mergeCell ref="O10:P11"/>
    <mergeCell ref="O12:P13"/>
    <mergeCell ref="O14:P15"/>
    <mergeCell ref="O16:P17"/>
    <mergeCell ref="O18:P19"/>
  </mergeCells>
  <pageMargins left="0.25" right="0.25" top="0.75" bottom="0.75" header="0.3" footer="0.3"/>
  <pageSetup paperSize="9" scale="96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72"/>
  <sheetViews>
    <sheetView showGridLines="0" workbookViewId="0">
      <pane ySplit="10" topLeftCell="A11" activePane="bottomLeft" state="frozen"/>
      <selection pane="bottomLeft" activeCell="B4" sqref="B4"/>
    </sheetView>
  </sheetViews>
  <sheetFormatPr baseColWidth="10" defaultColWidth="9.1640625" defaultRowHeight="16"/>
  <cols>
    <col min="1" max="1" width="16.5" customWidth="1"/>
    <col min="3" max="3" width="18.1640625" bestFit="1" customWidth="1"/>
    <col min="4" max="4" width="16.1640625" bestFit="1" customWidth="1"/>
    <col min="5" max="5" width="16.5" customWidth="1"/>
    <col min="6" max="6" width="16.5" bestFit="1" customWidth="1"/>
    <col min="7" max="7" width="20.1640625" bestFit="1" customWidth="1"/>
    <col min="8" max="8" width="11.6640625" bestFit="1" customWidth="1"/>
    <col min="11" max="11" width="13.6640625" bestFit="1" customWidth="1"/>
    <col min="13" max="13" width="12.83203125" customWidth="1"/>
  </cols>
  <sheetData>
    <row r="1" spans="1:16">
      <c r="A1" s="145" t="s">
        <v>627</v>
      </c>
      <c r="B1" t="s">
        <v>628</v>
      </c>
      <c r="C1" t="s">
        <v>113</v>
      </c>
      <c r="D1" s="146">
        <f ca="1">INDIRECT(A1&amp;B1)</f>
        <v>0</v>
      </c>
      <c r="F1" t="s">
        <v>192</v>
      </c>
      <c r="G1">
        <f ca="1">SUMIF($H$13:$H$20000,A1,$E$13:$E$20000)</f>
        <v>0</v>
      </c>
      <c r="I1" t="s">
        <v>114</v>
      </c>
      <c r="J1" s="147">
        <f ca="1">+G1-D1</f>
        <v>0</v>
      </c>
      <c r="K1" s="465" t="s">
        <v>1228</v>
      </c>
    </row>
    <row r="2" spans="1:16" s="242" customFormat="1">
      <c r="A2" s="145" t="s">
        <v>792</v>
      </c>
      <c r="B2" t="s">
        <v>791</v>
      </c>
      <c r="C2" t="s">
        <v>189</v>
      </c>
      <c r="D2" s="146">
        <f ca="1">INDIRECT(A2&amp;B2)</f>
        <v>0</v>
      </c>
      <c r="E2"/>
      <c r="F2" t="s">
        <v>115</v>
      </c>
      <c r="G2">
        <f ca="1">SUMIF($H$13:$H$20000,A2,$E$13:$E$20000)</f>
        <v>0</v>
      </c>
      <c r="H2"/>
      <c r="I2" t="s">
        <v>116</v>
      </c>
      <c r="J2" s="147">
        <f ca="1">+G2-D2</f>
        <v>0</v>
      </c>
      <c r="K2" s="242" t="s">
        <v>1229</v>
      </c>
    </row>
    <row r="3" spans="1:16">
      <c r="A3" s="145" t="s">
        <v>226</v>
      </c>
      <c r="B3" s="242" t="s">
        <v>1531</v>
      </c>
      <c r="C3" s="242" t="s">
        <v>190</v>
      </c>
      <c r="D3" s="249">
        <f ca="1">INDIRECT(A3&amp;B3)</f>
        <v>0</v>
      </c>
      <c r="F3" t="s">
        <v>191</v>
      </c>
      <c r="G3">
        <f ca="1">SUMIF($H$13:$H$20000,A3,$E$13:$E$420000)</f>
        <v>0</v>
      </c>
      <c r="I3" t="s">
        <v>193</v>
      </c>
      <c r="J3" s="147">
        <f ca="1">+G3-D3</f>
        <v>0</v>
      </c>
      <c r="K3" t="s">
        <v>1230</v>
      </c>
    </row>
    <row r="4" spans="1:16" s="463" customFormat="1">
      <c r="A4" s="463" t="s">
        <v>1226</v>
      </c>
      <c r="D4" s="464"/>
      <c r="J4" s="464"/>
    </row>
    <row r="5" spans="1:16" s="463" customFormat="1">
      <c r="A5" s="463" t="s">
        <v>1227</v>
      </c>
      <c r="D5" s="464"/>
      <c r="J5" s="464"/>
    </row>
    <row r="6" spans="1:16">
      <c r="A6" s="145"/>
      <c r="B6" s="242"/>
      <c r="C6" s="242"/>
      <c r="D6" s="249"/>
      <c r="G6" s="463" t="s">
        <v>1226</v>
      </c>
      <c r="H6" s="463" t="s">
        <v>764</v>
      </c>
      <c r="I6" s="463" t="s">
        <v>765</v>
      </c>
      <c r="J6" s="146"/>
    </row>
    <row r="7" spans="1:16">
      <c r="D7" s="146"/>
      <c r="G7" s="463" t="s">
        <v>1227</v>
      </c>
      <c r="H7" s="463" t="s">
        <v>764</v>
      </c>
      <c r="I7" s="463" t="s">
        <v>765</v>
      </c>
    </row>
    <row r="8" spans="1:16">
      <c r="G8" s="145" t="str">
        <f>A1</f>
        <v>'GOOD GRP'!</v>
      </c>
      <c r="H8" t="s">
        <v>1497</v>
      </c>
      <c r="I8" t="s">
        <v>1498</v>
      </c>
    </row>
    <row r="9" spans="1:16">
      <c r="G9" s="145" t="str">
        <f>A2</f>
        <v>'GOOD PU'!</v>
      </c>
      <c r="H9" t="s">
        <v>183</v>
      </c>
      <c r="I9" t="s">
        <v>184</v>
      </c>
    </row>
    <row r="10" spans="1:16">
      <c r="G10" s="253" t="str">
        <f>A3</f>
        <v>'GOOD PE'!</v>
      </c>
      <c r="H10" s="242" t="s">
        <v>1499</v>
      </c>
      <c r="I10" s="242" t="s">
        <v>1500</v>
      </c>
    </row>
    <row r="12" spans="1:16">
      <c r="A12" t="s">
        <v>117</v>
      </c>
      <c r="B12" t="s">
        <v>118</v>
      </c>
      <c r="C12" t="s">
        <v>119</v>
      </c>
      <c r="D12" t="s">
        <v>120</v>
      </c>
      <c r="E12" t="s">
        <v>121</v>
      </c>
      <c r="H12" t="s">
        <v>1223</v>
      </c>
      <c r="I12" s="463" t="str">
        <f>G6</f>
        <v>'PLYWOOD'!</v>
      </c>
      <c r="J12" s="463" t="str">
        <f>G7</f>
        <v>'ACCESSORIES'!</v>
      </c>
      <c r="K12" t="str">
        <f>G8</f>
        <v>'GOOD GRP'!</v>
      </c>
      <c r="L12" t="str">
        <f>G9</f>
        <v>'GOOD PU'!</v>
      </c>
      <c r="M12" t="str">
        <f>G10</f>
        <v>'GOOD PE'!</v>
      </c>
      <c r="N12" s="463"/>
      <c r="O12" t="s">
        <v>1224</v>
      </c>
      <c r="P12" t="s">
        <v>1225</v>
      </c>
    </row>
    <row r="13" spans="1:16">
      <c r="A13" t="str">
        <f>IF(LEFT(RIGHT(D13,3),1)="-",RIGHT(D13,2),RIGHT(D13,3))</f>
        <v>01</v>
      </c>
      <c r="B13" t="e">
        <f ca="1">VLOOKUP(H13,$A$1:$K$5,11,FALSE)</f>
        <v>#N/A</v>
      </c>
      <c r="C13" t="str">
        <f>IF(RIGHT(LEFT(D13,LEN(D13)-3),1)="-",LEFT(D13,LEN(D13)-4),LEFT(D13,LEN(D13)-3))</f>
        <v>G-1-GRP</v>
      </c>
      <c r="D13" t="s">
        <v>629</v>
      </c>
      <c r="E13">
        <f t="shared" ref="E13:E76" ca="1" si="0">IFERROR(VLOOKUP(C13,INDIRECT($H13&amp;$O13),MATCH($A13,INDIRECT($H13&amp;$P13),0),FALSE),0)</f>
        <v>0</v>
      </c>
      <c r="H13" t="str">
        <f ca="1">IF(I13&lt;&gt;0,I13,IF(J13&lt;&gt;0,J13,IF(K13&lt;&gt;0,K13,IF(L13&lt;&gt;0,L13,IF(M13&lt;&gt;0,M13,"")))))</f>
        <v/>
      </c>
      <c r="I13" s="463">
        <f ca="1">IF(IFERROR(VLOOKUP($C13,INDIRECT(I$12&amp;$H$6),1,FALSE),0)&lt;&gt;0,I$12,0)</f>
        <v>0</v>
      </c>
      <c r="J13" s="463">
        <f ca="1">IF(IFERROR(VLOOKUP($C13,INDIRECT(J$12&amp;$H$7),1,FALSE),0)&lt;&gt;0,J$12,0)</f>
        <v>0</v>
      </c>
      <c r="K13">
        <f ca="1">IF(IFERROR(VLOOKUP($C13,INDIRECT(K$12&amp;$H$8),1,FALSE),0)&lt;&gt;0,K$12,0)</f>
        <v>0</v>
      </c>
      <c r="L13">
        <f ca="1">IF(IFERROR(VLOOKUP($C13,INDIRECT(L$12&amp;$H$9),1,FALSE),0)&lt;&gt;0,L$12,0)</f>
        <v>0</v>
      </c>
      <c r="M13">
        <f ca="1">IF(IFERROR(VLOOKUP($C13,INDIRECT(M$12&amp;$H$10),1,FALSE),0)&lt;&gt;0,M$12,0)</f>
        <v>0</v>
      </c>
      <c r="N13">
        <f ca="1">IF(IFERROR(VLOOKUP($C13,INDIRECT(N$12&amp;$H$10),1,FALSE),0)&lt;&gt;0,N$12,0)</f>
        <v>0</v>
      </c>
      <c r="O13" t="e">
        <f ca="1">VLOOKUP($H13,$G$6:$I$10,2,FALSE)</f>
        <v>#N/A</v>
      </c>
      <c r="P13" t="e">
        <f ca="1">VLOOKUP($H13,$G$6:$I$10,3,FALSE)</f>
        <v>#N/A</v>
      </c>
    </row>
    <row r="14" spans="1:16">
      <c r="A14" t="str">
        <f t="shared" ref="A14:A77" si="1">IF(LEFT(RIGHT(D14,3),1)="-",RIGHT(D14,2),RIGHT(D14,3))</f>
        <v>02</v>
      </c>
      <c r="B14" t="e">
        <f t="shared" ref="B14:B77" ca="1" si="2">VLOOKUP(H14,$A$1:$K$5,11,FALSE)</f>
        <v>#N/A</v>
      </c>
      <c r="C14" t="str">
        <f t="shared" ref="C14:C77" si="3">IF(RIGHT(LEFT(D14,LEN(D14)-3),1)="-",LEFT(D14,LEN(D14)-4),LEFT(D14,LEN(D14)-3))</f>
        <v>G-1-GRP</v>
      </c>
      <c r="D14" t="s">
        <v>630</v>
      </c>
      <c r="E14">
        <f t="shared" ca="1" si="0"/>
        <v>0</v>
      </c>
      <c r="H14" t="str">
        <f t="shared" ref="H14:H77" ca="1" si="4">IF(I14&lt;&gt;0,I14,IF(J14&lt;&gt;0,J14,IF(K14&lt;&gt;0,K14,IF(L14&lt;&gt;0,L14,IF(M14&lt;&gt;0,M14,"")))))</f>
        <v/>
      </c>
      <c r="I14" s="463">
        <f ca="1">IF(IFERROR(VLOOKUP($C14,INDIRECT(I$12&amp;$H$6),1,FALSE),0)&lt;&gt;0,I$12,0)</f>
        <v>0</v>
      </c>
      <c r="J14" s="463">
        <f t="shared" ref="J14:J77" ca="1" si="5">IF(IFERROR(VLOOKUP($C14,INDIRECT(J$12&amp;$H$7),1,FALSE),0)&lt;&gt;0,J$12,0)</f>
        <v>0</v>
      </c>
      <c r="K14">
        <f t="shared" ref="K14:K77" ca="1" si="6">IF(IFERROR(VLOOKUP($C14,INDIRECT(K$12&amp;$H$8),1,FALSE),0)&lt;&gt;0,K$12,0)</f>
        <v>0</v>
      </c>
      <c r="L14">
        <f t="shared" ref="L14:L77" ca="1" si="7">IF(IFERROR(VLOOKUP($C14,INDIRECT(L$12&amp;$H$9),1,FALSE),0)&lt;&gt;0,L$12,0)</f>
        <v>0</v>
      </c>
      <c r="M14">
        <f t="shared" ref="M14:N77" ca="1" si="8">IF(IFERROR(VLOOKUP($C14,INDIRECT(M$12&amp;$H$10),1,FALSE),0)&lt;&gt;0,M$12,0)</f>
        <v>0</v>
      </c>
      <c r="N14">
        <f t="shared" ca="1" si="8"/>
        <v>0</v>
      </c>
      <c r="O14" t="e">
        <f t="shared" ref="O14:O77" ca="1" si="9">VLOOKUP($H14,$G$6:$I$10,2,FALSE)</f>
        <v>#N/A</v>
      </c>
      <c r="P14" t="e">
        <f t="shared" ref="P14:P77" ca="1" si="10">VLOOKUP($H14,$G$6:$I$10,3,FALSE)</f>
        <v>#N/A</v>
      </c>
    </row>
    <row r="15" spans="1:16">
      <c r="A15" t="str">
        <f t="shared" si="1"/>
        <v>03</v>
      </c>
      <c r="B15" t="e">
        <f t="shared" ca="1" si="2"/>
        <v>#N/A</v>
      </c>
      <c r="C15" t="str">
        <f t="shared" si="3"/>
        <v>G-1-GRP</v>
      </c>
      <c r="D15" t="s">
        <v>631</v>
      </c>
      <c r="E15">
        <f t="shared" ca="1" si="0"/>
        <v>0</v>
      </c>
      <c r="H15" t="str">
        <f t="shared" ca="1" si="4"/>
        <v/>
      </c>
      <c r="I15" s="463">
        <f t="shared" ref="I15:I77" ca="1" si="11">IF(IFERROR(VLOOKUP($C15,INDIRECT(I$12&amp;$H$6),1,FALSE),0)&lt;&gt;0,I$12,0)</f>
        <v>0</v>
      </c>
      <c r="J15" s="463">
        <f t="shared" ca="1" si="5"/>
        <v>0</v>
      </c>
      <c r="K15">
        <f t="shared" ca="1" si="6"/>
        <v>0</v>
      </c>
      <c r="L15">
        <f t="shared" ca="1" si="7"/>
        <v>0</v>
      </c>
      <c r="M15">
        <f t="shared" ca="1" si="8"/>
        <v>0</v>
      </c>
      <c r="N15">
        <f t="shared" ca="1" si="8"/>
        <v>0</v>
      </c>
      <c r="O15" t="e">
        <f t="shared" ca="1" si="9"/>
        <v>#N/A</v>
      </c>
      <c r="P15" t="e">
        <f t="shared" ca="1" si="10"/>
        <v>#N/A</v>
      </c>
    </row>
    <row r="16" spans="1:16">
      <c r="A16" t="str">
        <f t="shared" si="1"/>
        <v>04</v>
      </c>
      <c r="B16" t="e">
        <f t="shared" ca="1" si="2"/>
        <v>#N/A</v>
      </c>
      <c r="C16" t="str">
        <f t="shared" si="3"/>
        <v>G-1-GRP</v>
      </c>
      <c r="D16" t="s">
        <v>632</v>
      </c>
      <c r="E16">
        <f t="shared" ca="1" si="0"/>
        <v>0</v>
      </c>
      <c r="H16" t="str">
        <f t="shared" ca="1" si="4"/>
        <v/>
      </c>
      <c r="I16" s="463">
        <f t="shared" ca="1" si="11"/>
        <v>0</v>
      </c>
      <c r="J16" s="463">
        <f t="shared" ca="1" si="5"/>
        <v>0</v>
      </c>
      <c r="K16">
        <f t="shared" ca="1" si="6"/>
        <v>0</v>
      </c>
      <c r="L16">
        <f t="shared" ca="1" si="7"/>
        <v>0</v>
      </c>
      <c r="M16">
        <f t="shared" ca="1" si="8"/>
        <v>0</v>
      </c>
      <c r="N16">
        <f t="shared" ca="1" si="8"/>
        <v>0</v>
      </c>
      <c r="O16" t="e">
        <f t="shared" ca="1" si="9"/>
        <v>#N/A</v>
      </c>
      <c r="P16" t="e">
        <f t="shared" ca="1" si="10"/>
        <v>#N/A</v>
      </c>
    </row>
    <row r="17" spans="1:16">
      <c r="A17" t="str">
        <f t="shared" si="1"/>
        <v>05</v>
      </c>
      <c r="B17" t="e">
        <f t="shared" ca="1" si="2"/>
        <v>#N/A</v>
      </c>
      <c r="C17" t="str">
        <f t="shared" si="3"/>
        <v>G-1-GRP</v>
      </c>
      <c r="D17" t="s">
        <v>633</v>
      </c>
      <c r="E17">
        <f t="shared" ca="1" si="0"/>
        <v>0</v>
      </c>
      <c r="H17" t="str">
        <f t="shared" ca="1" si="4"/>
        <v/>
      </c>
      <c r="I17" s="463">
        <f t="shared" ca="1" si="11"/>
        <v>0</v>
      </c>
      <c r="J17" s="463">
        <f t="shared" ca="1" si="5"/>
        <v>0</v>
      </c>
      <c r="K17">
        <f t="shared" ca="1" si="6"/>
        <v>0</v>
      </c>
      <c r="L17">
        <f t="shared" ca="1" si="7"/>
        <v>0</v>
      </c>
      <c r="M17">
        <f t="shared" ca="1" si="8"/>
        <v>0</v>
      </c>
      <c r="N17">
        <f t="shared" ca="1" si="8"/>
        <v>0</v>
      </c>
      <c r="O17" t="e">
        <f t="shared" ca="1" si="9"/>
        <v>#N/A</v>
      </c>
      <c r="P17" t="e">
        <f t="shared" ca="1" si="10"/>
        <v>#N/A</v>
      </c>
    </row>
    <row r="18" spans="1:16">
      <c r="A18" t="str">
        <f t="shared" si="1"/>
        <v>06</v>
      </c>
      <c r="B18" t="e">
        <f t="shared" ca="1" si="2"/>
        <v>#N/A</v>
      </c>
      <c r="C18" t="str">
        <f t="shared" si="3"/>
        <v>G-1-GRP</v>
      </c>
      <c r="D18" t="s">
        <v>634</v>
      </c>
      <c r="E18">
        <f t="shared" ca="1" si="0"/>
        <v>0</v>
      </c>
      <c r="H18" t="str">
        <f t="shared" ca="1" si="4"/>
        <v/>
      </c>
      <c r="I18" s="463">
        <f t="shared" ca="1" si="11"/>
        <v>0</v>
      </c>
      <c r="J18" s="463">
        <f t="shared" ca="1" si="5"/>
        <v>0</v>
      </c>
      <c r="K18">
        <f t="shared" ca="1" si="6"/>
        <v>0</v>
      </c>
      <c r="L18">
        <f t="shared" ca="1" si="7"/>
        <v>0</v>
      </c>
      <c r="M18">
        <f t="shared" ca="1" si="8"/>
        <v>0</v>
      </c>
      <c r="N18">
        <f t="shared" ca="1" si="8"/>
        <v>0</v>
      </c>
      <c r="O18" t="e">
        <f t="shared" ca="1" si="9"/>
        <v>#N/A</v>
      </c>
      <c r="P18" t="e">
        <f t="shared" ca="1" si="10"/>
        <v>#N/A</v>
      </c>
    </row>
    <row r="19" spans="1:16">
      <c r="A19" t="str">
        <f t="shared" si="1"/>
        <v>07</v>
      </c>
      <c r="B19" t="e">
        <f t="shared" ca="1" si="2"/>
        <v>#N/A</v>
      </c>
      <c r="C19" t="str">
        <f t="shared" si="3"/>
        <v>G-1-GRP</v>
      </c>
      <c r="D19" t="s">
        <v>635</v>
      </c>
      <c r="E19">
        <f t="shared" ca="1" si="0"/>
        <v>0</v>
      </c>
      <c r="H19" t="str">
        <f t="shared" ca="1" si="4"/>
        <v/>
      </c>
      <c r="I19" s="463">
        <f t="shared" ca="1" si="11"/>
        <v>0</v>
      </c>
      <c r="J19" s="463">
        <f t="shared" ca="1" si="5"/>
        <v>0</v>
      </c>
      <c r="K19">
        <f t="shared" ca="1" si="6"/>
        <v>0</v>
      </c>
      <c r="L19">
        <f t="shared" ca="1" si="7"/>
        <v>0</v>
      </c>
      <c r="M19">
        <f t="shared" ca="1" si="8"/>
        <v>0</v>
      </c>
      <c r="N19">
        <f t="shared" ca="1" si="8"/>
        <v>0</v>
      </c>
      <c r="O19" t="e">
        <f t="shared" ca="1" si="9"/>
        <v>#N/A</v>
      </c>
      <c r="P19" t="e">
        <f t="shared" ca="1" si="10"/>
        <v>#N/A</v>
      </c>
    </row>
    <row r="20" spans="1:16">
      <c r="A20" t="str">
        <f t="shared" si="1"/>
        <v>08</v>
      </c>
      <c r="B20" t="e">
        <f t="shared" ca="1" si="2"/>
        <v>#N/A</v>
      </c>
      <c r="C20" t="str">
        <f t="shared" si="3"/>
        <v>G-1-GRP</v>
      </c>
      <c r="D20" t="s">
        <v>636</v>
      </c>
      <c r="E20">
        <f t="shared" ca="1" si="0"/>
        <v>0</v>
      </c>
      <c r="H20" t="str">
        <f t="shared" ca="1" si="4"/>
        <v/>
      </c>
      <c r="I20" s="463">
        <f t="shared" ca="1" si="11"/>
        <v>0</v>
      </c>
      <c r="J20" s="463">
        <f t="shared" ca="1" si="5"/>
        <v>0</v>
      </c>
      <c r="K20">
        <f t="shared" ca="1" si="6"/>
        <v>0</v>
      </c>
      <c r="L20">
        <f t="shared" ca="1" si="7"/>
        <v>0</v>
      </c>
      <c r="M20">
        <f t="shared" ca="1" si="8"/>
        <v>0</v>
      </c>
      <c r="N20">
        <f t="shared" ca="1" si="8"/>
        <v>0</v>
      </c>
      <c r="O20" t="e">
        <f t="shared" ca="1" si="9"/>
        <v>#N/A</v>
      </c>
      <c r="P20" t="e">
        <f t="shared" ca="1" si="10"/>
        <v>#N/A</v>
      </c>
    </row>
    <row r="21" spans="1:16">
      <c r="A21" t="str">
        <f t="shared" si="1"/>
        <v>09</v>
      </c>
      <c r="B21" t="e">
        <f t="shared" ca="1" si="2"/>
        <v>#N/A</v>
      </c>
      <c r="C21" t="str">
        <f t="shared" si="3"/>
        <v>G-1-GRP</v>
      </c>
      <c r="D21" t="s">
        <v>637</v>
      </c>
      <c r="E21">
        <f t="shared" ca="1" si="0"/>
        <v>0</v>
      </c>
      <c r="H21" t="str">
        <f t="shared" ca="1" si="4"/>
        <v/>
      </c>
      <c r="I21" s="463">
        <f t="shared" ca="1" si="11"/>
        <v>0</v>
      </c>
      <c r="J21" s="463">
        <f t="shared" ca="1" si="5"/>
        <v>0</v>
      </c>
      <c r="K21">
        <f t="shared" ca="1" si="6"/>
        <v>0</v>
      </c>
      <c r="L21">
        <f t="shared" ca="1" si="7"/>
        <v>0</v>
      </c>
      <c r="M21">
        <f t="shared" ca="1" si="8"/>
        <v>0</v>
      </c>
      <c r="N21">
        <f t="shared" ca="1" si="8"/>
        <v>0</v>
      </c>
      <c r="O21" t="e">
        <f t="shared" ca="1" si="9"/>
        <v>#N/A</v>
      </c>
      <c r="P21" t="e">
        <f t="shared" ca="1" si="10"/>
        <v>#N/A</v>
      </c>
    </row>
    <row r="22" spans="1:16">
      <c r="A22" t="str">
        <f t="shared" si="1"/>
        <v>10</v>
      </c>
      <c r="B22" t="e">
        <f t="shared" ca="1" si="2"/>
        <v>#N/A</v>
      </c>
      <c r="C22" t="str">
        <f t="shared" si="3"/>
        <v>G-1-GRP</v>
      </c>
      <c r="D22" t="s">
        <v>638</v>
      </c>
      <c r="E22">
        <f t="shared" ca="1" si="0"/>
        <v>0</v>
      </c>
      <c r="H22" t="str">
        <f t="shared" ca="1" si="4"/>
        <v/>
      </c>
      <c r="I22" s="463">
        <f t="shared" ca="1" si="11"/>
        <v>0</v>
      </c>
      <c r="J22" s="463">
        <f t="shared" ca="1" si="5"/>
        <v>0</v>
      </c>
      <c r="K22">
        <f t="shared" ca="1" si="6"/>
        <v>0</v>
      </c>
      <c r="L22">
        <f t="shared" ca="1" si="7"/>
        <v>0</v>
      </c>
      <c r="M22">
        <f t="shared" ca="1" si="8"/>
        <v>0</v>
      </c>
      <c r="N22">
        <f t="shared" ca="1" si="8"/>
        <v>0</v>
      </c>
      <c r="O22" t="e">
        <f t="shared" ca="1" si="9"/>
        <v>#N/A</v>
      </c>
      <c r="P22" t="e">
        <f t="shared" ca="1" si="10"/>
        <v>#N/A</v>
      </c>
    </row>
    <row r="23" spans="1:16">
      <c r="A23" t="str">
        <f t="shared" si="1"/>
        <v>100</v>
      </c>
      <c r="B23" t="e">
        <f t="shared" ca="1" si="2"/>
        <v>#N/A</v>
      </c>
      <c r="C23" t="str">
        <f t="shared" si="3"/>
        <v>G-1-GRP</v>
      </c>
      <c r="D23" t="s">
        <v>639</v>
      </c>
      <c r="E23">
        <f t="shared" ca="1" si="0"/>
        <v>0</v>
      </c>
      <c r="H23" t="str">
        <f t="shared" ca="1" si="4"/>
        <v/>
      </c>
      <c r="I23" s="463">
        <f t="shared" ca="1" si="11"/>
        <v>0</v>
      </c>
      <c r="J23" s="463">
        <f t="shared" ca="1" si="5"/>
        <v>0</v>
      </c>
      <c r="K23">
        <f t="shared" ca="1" si="6"/>
        <v>0</v>
      </c>
      <c r="L23">
        <f t="shared" ca="1" si="7"/>
        <v>0</v>
      </c>
      <c r="M23">
        <f t="shared" ca="1" si="8"/>
        <v>0</v>
      </c>
      <c r="N23">
        <f t="shared" ca="1" si="8"/>
        <v>0</v>
      </c>
      <c r="O23" t="e">
        <f t="shared" ca="1" si="9"/>
        <v>#N/A</v>
      </c>
      <c r="P23" t="e">
        <f t="shared" ca="1" si="10"/>
        <v>#N/A</v>
      </c>
    </row>
    <row r="24" spans="1:16">
      <c r="A24" t="str">
        <f t="shared" si="1"/>
        <v>11</v>
      </c>
      <c r="B24" t="e">
        <f t="shared" ca="1" si="2"/>
        <v>#N/A</v>
      </c>
      <c r="C24" t="str">
        <f t="shared" si="3"/>
        <v>G-1-GRP</v>
      </c>
      <c r="D24" t="s">
        <v>640</v>
      </c>
      <c r="E24">
        <f t="shared" ca="1" si="0"/>
        <v>0</v>
      </c>
      <c r="H24" t="str">
        <f t="shared" ca="1" si="4"/>
        <v/>
      </c>
      <c r="I24" s="463">
        <f t="shared" ca="1" si="11"/>
        <v>0</v>
      </c>
      <c r="J24" s="463">
        <f t="shared" ca="1" si="5"/>
        <v>0</v>
      </c>
      <c r="K24">
        <f t="shared" ca="1" si="6"/>
        <v>0</v>
      </c>
      <c r="L24">
        <f t="shared" ca="1" si="7"/>
        <v>0</v>
      </c>
      <c r="M24">
        <f t="shared" ca="1" si="8"/>
        <v>0</v>
      </c>
      <c r="N24">
        <f t="shared" ca="1" si="8"/>
        <v>0</v>
      </c>
      <c r="O24" t="e">
        <f t="shared" ca="1" si="9"/>
        <v>#N/A</v>
      </c>
      <c r="P24" t="e">
        <f t="shared" ca="1" si="10"/>
        <v>#N/A</v>
      </c>
    </row>
    <row r="25" spans="1:16">
      <c r="A25" t="str">
        <f t="shared" si="1"/>
        <v>12</v>
      </c>
      <c r="B25" t="e">
        <f t="shared" ca="1" si="2"/>
        <v>#N/A</v>
      </c>
      <c r="C25" t="str">
        <f t="shared" si="3"/>
        <v>G-1-GRP</v>
      </c>
      <c r="D25" t="s">
        <v>641</v>
      </c>
      <c r="E25">
        <f t="shared" ca="1" si="0"/>
        <v>0</v>
      </c>
      <c r="H25" t="str">
        <f t="shared" ca="1" si="4"/>
        <v/>
      </c>
      <c r="I25" s="463">
        <f t="shared" ca="1" si="11"/>
        <v>0</v>
      </c>
      <c r="J25" s="463">
        <f t="shared" ca="1" si="5"/>
        <v>0</v>
      </c>
      <c r="K25">
        <f t="shared" ca="1" si="6"/>
        <v>0</v>
      </c>
      <c r="L25">
        <f t="shared" ca="1" si="7"/>
        <v>0</v>
      </c>
      <c r="M25">
        <f t="shared" ca="1" si="8"/>
        <v>0</v>
      </c>
      <c r="N25">
        <f t="shared" ca="1" si="8"/>
        <v>0</v>
      </c>
      <c r="O25" t="e">
        <f t="shared" ca="1" si="9"/>
        <v>#N/A</v>
      </c>
      <c r="P25" t="e">
        <f t="shared" ca="1" si="10"/>
        <v>#N/A</v>
      </c>
    </row>
    <row r="26" spans="1:16">
      <c r="A26" t="str">
        <f t="shared" si="1"/>
        <v>13</v>
      </c>
      <c r="B26" t="e">
        <f t="shared" ca="1" si="2"/>
        <v>#N/A</v>
      </c>
      <c r="C26" t="str">
        <f t="shared" si="3"/>
        <v>G-1-GRP</v>
      </c>
      <c r="D26" t="s">
        <v>642</v>
      </c>
      <c r="E26">
        <f t="shared" ca="1" si="0"/>
        <v>0</v>
      </c>
      <c r="H26" t="str">
        <f t="shared" ca="1" si="4"/>
        <v/>
      </c>
      <c r="I26" s="463">
        <f t="shared" ca="1" si="11"/>
        <v>0</v>
      </c>
      <c r="J26" s="463">
        <f t="shared" ca="1" si="5"/>
        <v>0</v>
      </c>
      <c r="K26">
        <f t="shared" ca="1" si="6"/>
        <v>0</v>
      </c>
      <c r="L26">
        <f t="shared" ca="1" si="7"/>
        <v>0</v>
      </c>
      <c r="M26">
        <f t="shared" ca="1" si="8"/>
        <v>0</v>
      </c>
      <c r="N26">
        <f t="shared" ca="1" si="8"/>
        <v>0</v>
      </c>
      <c r="O26" t="e">
        <f t="shared" ca="1" si="9"/>
        <v>#N/A</v>
      </c>
      <c r="P26" t="e">
        <f t="shared" ca="1" si="10"/>
        <v>#N/A</v>
      </c>
    </row>
    <row r="27" spans="1:16">
      <c r="A27" t="str">
        <f t="shared" si="1"/>
        <v>15</v>
      </c>
      <c r="B27" t="e">
        <f t="shared" ca="1" si="2"/>
        <v>#N/A</v>
      </c>
      <c r="C27" t="str">
        <f t="shared" si="3"/>
        <v>G-1-GRP</v>
      </c>
      <c r="D27" t="s">
        <v>643</v>
      </c>
      <c r="E27">
        <f t="shared" ca="1" si="0"/>
        <v>0</v>
      </c>
      <c r="H27" t="str">
        <f t="shared" ca="1" si="4"/>
        <v/>
      </c>
      <c r="I27" s="463">
        <f t="shared" ca="1" si="11"/>
        <v>0</v>
      </c>
      <c r="J27" s="463">
        <f t="shared" ca="1" si="5"/>
        <v>0</v>
      </c>
      <c r="K27">
        <f t="shared" ca="1" si="6"/>
        <v>0</v>
      </c>
      <c r="L27">
        <f t="shared" ca="1" si="7"/>
        <v>0</v>
      </c>
      <c r="M27">
        <f t="shared" ca="1" si="8"/>
        <v>0</v>
      </c>
      <c r="N27">
        <f t="shared" ca="1" si="8"/>
        <v>0</v>
      </c>
      <c r="O27" t="e">
        <f t="shared" ca="1" si="9"/>
        <v>#N/A</v>
      </c>
      <c r="P27" t="e">
        <f t="shared" ca="1" si="10"/>
        <v>#N/A</v>
      </c>
    </row>
    <row r="28" spans="1:16">
      <c r="A28" t="str">
        <f t="shared" si="1"/>
        <v>19</v>
      </c>
      <c r="B28" t="e">
        <f t="shared" ca="1" si="2"/>
        <v>#N/A</v>
      </c>
      <c r="C28" t="str">
        <f t="shared" si="3"/>
        <v>G-1-GRP</v>
      </c>
      <c r="D28" t="s">
        <v>1277</v>
      </c>
      <c r="E28">
        <f t="shared" ca="1" si="0"/>
        <v>0</v>
      </c>
      <c r="H28" t="str">
        <f t="shared" ca="1" si="4"/>
        <v/>
      </c>
      <c r="I28" s="463">
        <f t="shared" ca="1" si="11"/>
        <v>0</v>
      </c>
      <c r="J28" s="463">
        <f t="shared" ca="1" si="5"/>
        <v>0</v>
      </c>
      <c r="K28">
        <f t="shared" ca="1" si="6"/>
        <v>0</v>
      </c>
      <c r="L28">
        <f t="shared" ca="1" si="7"/>
        <v>0</v>
      </c>
      <c r="M28">
        <f t="shared" ca="1" si="8"/>
        <v>0</v>
      </c>
      <c r="N28">
        <f t="shared" ca="1" si="8"/>
        <v>0</v>
      </c>
      <c r="O28" t="e">
        <f t="shared" ca="1" si="9"/>
        <v>#N/A</v>
      </c>
      <c r="P28" t="e">
        <f t="shared" ca="1" si="10"/>
        <v>#N/A</v>
      </c>
    </row>
    <row r="29" spans="1:16">
      <c r="A29" t="str">
        <f t="shared" si="1"/>
        <v>34</v>
      </c>
      <c r="B29" t="e">
        <f t="shared" ca="1" si="2"/>
        <v>#N/A</v>
      </c>
      <c r="C29" t="str">
        <f t="shared" si="3"/>
        <v>G-1-GRP</v>
      </c>
      <c r="D29" t="s">
        <v>1278</v>
      </c>
      <c r="E29">
        <f t="shared" ca="1" si="0"/>
        <v>0</v>
      </c>
      <c r="H29" t="str">
        <f t="shared" ca="1" si="4"/>
        <v/>
      </c>
      <c r="I29" s="463">
        <f t="shared" ca="1" si="11"/>
        <v>0</v>
      </c>
      <c r="J29" s="463">
        <f t="shared" ca="1" si="5"/>
        <v>0</v>
      </c>
      <c r="K29">
        <f t="shared" ca="1" si="6"/>
        <v>0</v>
      </c>
      <c r="L29">
        <f t="shared" ca="1" si="7"/>
        <v>0</v>
      </c>
      <c r="M29">
        <f t="shared" ca="1" si="8"/>
        <v>0</v>
      </c>
      <c r="N29">
        <f t="shared" ca="1" si="8"/>
        <v>0</v>
      </c>
      <c r="O29" t="e">
        <f t="shared" ca="1" si="9"/>
        <v>#N/A</v>
      </c>
      <c r="P29" t="e">
        <f t="shared" ca="1" si="10"/>
        <v>#N/A</v>
      </c>
    </row>
    <row r="30" spans="1:16">
      <c r="A30" t="str">
        <f t="shared" si="1"/>
        <v>35</v>
      </c>
      <c r="B30" t="e">
        <f t="shared" ca="1" si="2"/>
        <v>#N/A</v>
      </c>
      <c r="C30" t="str">
        <f t="shared" si="3"/>
        <v>G-1-GRP</v>
      </c>
      <c r="D30" t="s">
        <v>1279</v>
      </c>
      <c r="E30">
        <f t="shared" ca="1" si="0"/>
        <v>0</v>
      </c>
      <c r="H30" t="str">
        <f t="shared" ca="1" si="4"/>
        <v/>
      </c>
      <c r="I30" s="463">
        <f t="shared" ca="1" si="11"/>
        <v>0</v>
      </c>
      <c r="J30" s="463">
        <f t="shared" ca="1" si="5"/>
        <v>0</v>
      </c>
      <c r="K30">
        <f t="shared" ca="1" si="6"/>
        <v>0</v>
      </c>
      <c r="L30">
        <f t="shared" ca="1" si="7"/>
        <v>0</v>
      </c>
      <c r="M30">
        <f t="shared" ca="1" si="8"/>
        <v>0</v>
      </c>
      <c r="N30">
        <f t="shared" ca="1" si="8"/>
        <v>0</v>
      </c>
      <c r="O30" t="e">
        <f t="shared" ca="1" si="9"/>
        <v>#N/A</v>
      </c>
      <c r="P30" t="e">
        <f t="shared" ca="1" si="10"/>
        <v>#N/A</v>
      </c>
    </row>
    <row r="31" spans="1:16">
      <c r="A31" t="str">
        <f t="shared" si="1"/>
        <v>36</v>
      </c>
      <c r="B31" t="e">
        <f t="shared" ca="1" si="2"/>
        <v>#N/A</v>
      </c>
      <c r="C31" t="str">
        <f t="shared" si="3"/>
        <v>G-1-GRP</v>
      </c>
      <c r="D31" t="s">
        <v>1280</v>
      </c>
      <c r="E31">
        <f t="shared" ca="1" si="0"/>
        <v>0</v>
      </c>
      <c r="H31" t="str">
        <f t="shared" ca="1" si="4"/>
        <v/>
      </c>
      <c r="I31" s="463">
        <f t="shared" ca="1" si="11"/>
        <v>0</v>
      </c>
      <c r="J31" s="463">
        <f t="shared" ca="1" si="5"/>
        <v>0</v>
      </c>
      <c r="K31">
        <f t="shared" ca="1" si="6"/>
        <v>0</v>
      </c>
      <c r="L31">
        <f t="shared" ca="1" si="7"/>
        <v>0</v>
      </c>
      <c r="M31">
        <f t="shared" ca="1" si="8"/>
        <v>0</v>
      </c>
      <c r="N31">
        <f t="shared" ca="1" si="8"/>
        <v>0</v>
      </c>
      <c r="O31" t="e">
        <f t="shared" ca="1" si="9"/>
        <v>#N/A</v>
      </c>
      <c r="P31" t="e">
        <f t="shared" ca="1" si="10"/>
        <v>#N/A</v>
      </c>
    </row>
    <row r="32" spans="1:16">
      <c r="A32" t="str">
        <f t="shared" si="1"/>
        <v>01</v>
      </c>
      <c r="B32" t="str">
        <f t="shared" ca="1" si="2"/>
        <v>PE</v>
      </c>
      <c r="C32" t="str">
        <f t="shared" si="3"/>
        <v>G-10PE</v>
      </c>
      <c r="D32" t="s">
        <v>267</v>
      </c>
      <c r="E32">
        <f t="shared" ca="1" si="0"/>
        <v>0</v>
      </c>
      <c r="H32" t="str">
        <f t="shared" ca="1" si="4"/>
        <v>'GOOD PE'!</v>
      </c>
      <c r="I32" s="463">
        <f t="shared" ca="1" si="11"/>
        <v>0</v>
      </c>
      <c r="J32" s="463">
        <f t="shared" ca="1" si="5"/>
        <v>0</v>
      </c>
      <c r="K32">
        <f t="shared" ca="1" si="6"/>
        <v>0</v>
      </c>
      <c r="L32">
        <f t="shared" ca="1" si="7"/>
        <v>0</v>
      </c>
      <c r="M32" t="str">
        <f t="shared" ca="1" si="8"/>
        <v>'GOOD PE'!</v>
      </c>
      <c r="N32">
        <f t="shared" ca="1" si="8"/>
        <v>0</v>
      </c>
      <c r="O32" t="str">
        <f t="shared" ca="1" si="9"/>
        <v>C:AP</v>
      </c>
      <c r="P32" t="str">
        <f t="shared" ca="1" si="10"/>
        <v>C9:AP9</v>
      </c>
    </row>
    <row r="33" spans="1:16">
      <c r="A33" t="str">
        <f t="shared" si="1"/>
        <v>02</v>
      </c>
      <c r="B33" t="str">
        <f t="shared" ca="1" si="2"/>
        <v>PE</v>
      </c>
      <c r="C33" t="str">
        <f t="shared" si="3"/>
        <v>G-10PE</v>
      </c>
      <c r="D33" t="s">
        <v>268</v>
      </c>
      <c r="E33">
        <f t="shared" ca="1" si="0"/>
        <v>0</v>
      </c>
      <c r="H33" t="str">
        <f t="shared" ca="1" si="4"/>
        <v>'GOOD PE'!</v>
      </c>
      <c r="I33" s="463">
        <f t="shared" ca="1" si="11"/>
        <v>0</v>
      </c>
      <c r="J33" s="463">
        <f t="shared" ca="1" si="5"/>
        <v>0</v>
      </c>
      <c r="K33">
        <f t="shared" ca="1" si="6"/>
        <v>0</v>
      </c>
      <c r="L33">
        <f t="shared" ca="1" si="7"/>
        <v>0</v>
      </c>
      <c r="M33" t="str">
        <f t="shared" ca="1" si="8"/>
        <v>'GOOD PE'!</v>
      </c>
      <c r="N33">
        <f t="shared" ca="1" si="8"/>
        <v>0</v>
      </c>
      <c r="O33" t="str">
        <f t="shared" ca="1" si="9"/>
        <v>C:AP</v>
      </c>
      <c r="P33" t="str">
        <f t="shared" ca="1" si="10"/>
        <v>C9:AP9</v>
      </c>
    </row>
    <row r="34" spans="1:16">
      <c r="A34" t="str">
        <f t="shared" si="1"/>
        <v>03</v>
      </c>
      <c r="B34" t="str">
        <f t="shared" ca="1" si="2"/>
        <v>PE</v>
      </c>
      <c r="C34" t="str">
        <f t="shared" si="3"/>
        <v>G-10PE</v>
      </c>
      <c r="D34" t="s">
        <v>269</v>
      </c>
      <c r="E34">
        <f t="shared" ca="1" si="0"/>
        <v>0</v>
      </c>
      <c r="H34" t="str">
        <f t="shared" ca="1" si="4"/>
        <v>'GOOD PE'!</v>
      </c>
      <c r="I34" s="463">
        <f t="shared" ca="1" si="11"/>
        <v>0</v>
      </c>
      <c r="J34" s="463">
        <f t="shared" ca="1" si="5"/>
        <v>0</v>
      </c>
      <c r="K34">
        <f t="shared" ca="1" si="6"/>
        <v>0</v>
      </c>
      <c r="L34">
        <f t="shared" ca="1" si="7"/>
        <v>0</v>
      </c>
      <c r="M34" t="str">
        <f t="shared" ca="1" si="8"/>
        <v>'GOOD PE'!</v>
      </c>
      <c r="N34">
        <f t="shared" ca="1" si="8"/>
        <v>0</v>
      </c>
      <c r="O34" t="str">
        <f t="shared" ca="1" si="9"/>
        <v>C:AP</v>
      </c>
      <c r="P34" t="str">
        <f t="shared" ca="1" si="10"/>
        <v>C9:AP9</v>
      </c>
    </row>
    <row r="35" spans="1:16">
      <c r="A35" t="str">
        <f t="shared" si="1"/>
        <v>04</v>
      </c>
      <c r="B35" t="str">
        <f t="shared" ca="1" si="2"/>
        <v>PE</v>
      </c>
      <c r="C35" t="str">
        <f t="shared" si="3"/>
        <v>G-10PE</v>
      </c>
      <c r="D35" t="s">
        <v>270</v>
      </c>
      <c r="E35">
        <f t="shared" ca="1" si="0"/>
        <v>0</v>
      </c>
      <c r="H35" t="str">
        <f t="shared" ca="1" si="4"/>
        <v>'GOOD PE'!</v>
      </c>
      <c r="I35" s="463">
        <f t="shared" ca="1" si="11"/>
        <v>0</v>
      </c>
      <c r="J35" s="463">
        <f t="shared" ca="1" si="5"/>
        <v>0</v>
      </c>
      <c r="K35">
        <f t="shared" ca="1" si="6"/>
        <v>0</v>
      </c>
      <c r="L35">
        <f t="shared" ca="1" si="7"/>
        <v>0</v>
      </c>
      <c r="M35" t="str">
        <f t="shared" ca="1" si="8"/>
        <v>'GOOD PE'!</v>
      </c>
      <c r="N35">
        <f t="shared" ca="1" si="8"/>
        <v>0</v>
      </c>
      <c r="O35" t="str">
        <f t="shared" ca="1" si="9"/>
        <v>C:AP</v>
      </c>
      <c r="P35" t="str">
        <f t="shared" ca="1" si="10"/>
        <v>C9:AP9</v>
      </c>
    </row>
    <row r="36" spans="1:16">
      <c r="A36" t="str">
        <f t="shared" si="1"/>
        <v>05</v>
      </c>
      <c r="B36" t="str">
        <f t="shared" ca="1" si="2"/>
        <v>PE</v>
      </c>
      <c r="C36" t="str">
        <f t="shared" si="3"/>
        <v>G-10PE</v>
      </c>
      <c r="D36" t="s">
        <v>271</v>
      </c>
      <c r="E36">
        <f t="shared" ca="1" si="0"/>
        <v>0</v>
      </c>
      <c r="H36" t="str">
        <f t="shared" ca="1" si="4"/>
        <v>'GOOD PE'!</v>
      </c>
      <c r="I36" s="463">
        <f t="shared" ca="1" si="11"/>
        <v>0</v>
      </c>
      <c r="J36" s="463">
        <f t="shared" ca="1" si="5"/>
        <v>0</v>
      </c>
      <c r="K36">
        <f t="shared" ca="1" si="6"/>
        <v>0</v>
      </c>
      <c r="L36">
        <f t="shared" ca="1" si="7"/>
        <v>0</v>
      </c>
      <c r="M36" t="str">
        <f t="shared" ca="1" si="8"/>
        <v>'GOOD PE'!</v>
      </c>
      <c r="N36">
        <f t="shared" ca="1" si="8"/>
        <v>0</v>
      </c>
      <c r="O36" t="str">
        <f t="shared" ca="1" si="9"/>
        <v>C:AP</v>
      </c>
      <c r="P36" t="str">
        <f t="shared" ca="1" si="10"/>
        <v>C9:AP9</v>
      </c>
    </row>
    <row r="37" spans="1:16">
      <c r="A37" t="str">
        <f t="shared" si="1"/>
        <v>06</v>
      </c>
      <c r="B37" t="str">
        <f t="shared" ca="1" si="2"/>
        <v>PE</v>
      </c>
      <c r="C37" t="str">
        <f t="shared" si="3"/>
        <v>G-10PE</v>
      </c>
      <c r="D37" t="s">
        <v>272</v>
      </c>
      <c r="E37">
        <f t="shared" ca="1" si="0"/>
        <v>0</v>
      </c>
      <c r="H37" t="str">
        <f t="shared" ca="1" si="4"/>
        <v>'GOOD PE'!</v>
      </c>
      <c r="I37" s="463">
        <f t="shared" ca="1" si="11"/>
        <v>0</v>
      </c>
      <c r="J37" s="463">
        <f t="shared" ca="1" si="5"/>
        <v>0</v>
      </c>
      <c r="K37">
        <f t="shared" ca="1" si="6"/>
        <v>0</v>
      </c>
      <c r="L37">
        <f t="shared" ca="1" si="7"/>
        <v>0</v>
      </c>
      <c r="M37" t="str">
        <f t="shared" ca="1" si="8"/>
        <v>'GOOD PE'!</v>
      </c>
      <c r="N37">
        <f t="shared" ca="1" si="8"/>
        <v>0</v>
      </c>
      <c r="O37" t="str">
        <f t="shared" ca="1" si="9"/>
        <v>C:AP</v>
      </c>
      <c r="P37" t="str">
        <f t="shared" ca="1" si="10"/>
        <v>C9:AP9</v>
      </c>
    </row>
    <row r="38" spans="1:16">
      <c r="A38" t="str">
        <f t="shared" si="1"/>
        <v>07</v>
      </c>
      <c r="B38" t="str">
        <f t="shared" ca="1" si="2"/>
        <v>PE</v>
      </c>
      <c r="C38" t="str">
        <f t="shared" si="3"/>
        <v>G-10PE</v>
      </c>
      <c r="D38" t="s">
        <v>457</v>
      </c>
      <c r="E38">
        <f t="shared" ca="1" si="0"/>
        <v>0</v>
      </c>
      <c r="H38" t="str">
        <f t="shared" ca="1" si="4"/>
        <v>'GOOD PE'!</v>
      </c>
      <c r="I38" s="463">
        <f t="shared" ca="1" si="11"/>
        <v>0</v>
      </c>
      <c r="J38" s="463">
        <f t="shared" ca="1" si="5"/>
        <v>0</v>
      </c>
      <c r="K38">
        <f t="shared" ca="1" si="6"/>
        <v>0</v>
      </c>
      <c r="L38">
        <f t="shared" ca="1" si="7"/>
        <v>0</v>
      </c>
      <c r="M38" t="str">
        <f t="shared" ca="1" si="8"/>
        <v>'GOOD PE'!</v>
      </c>
      <c r="N38">
        <f t="shared" ca="1" si="8"/>
        <v>0</v>
      </c>
      <c r="O38" t="str">
        <f t="shared" ca="1" si="9"/>
        <v>C:AP</v>
      </c>
      <c r="P38" t="str">
        <f t="shared" ca="1" si="10"/>
        <v>C9:AP9</v>
      </c>
    </row>
    <row r="39" spans="1:16">
      <c r="A39" t="str">
        <f t="shared" si="1"/>
        <v>08</v>
      </c>
      <c r="B39" t="str">
        <f t="shared" ca="1" si="2"/>
        <v>PE</v>
      </c>
      <c r="C39" t="str">
        <f t="shared" si="3"/>
        <v>G-10PE</v>
      </c>
      <c r="D39" t="s">
        <v>478</v>
      </c>
      <c r="E39">
        <f t="shared" ca="1" si="0"/>
        <v>0</v>
      </c>
      <c r="H39" t="str">
        <f t="shared" ca="1" si="4"/>
        <v>'GOOD PE'!</v>
      </c>
      <c r="I39" s="463">
        <f t="shared" ca="1" si="11"/>
        <v>0</v>
      </c>
      <c r="J39" s="463">
        <f t="shared" ca="1" si="5"/>
        <v>0</v>
      </c>
      <c r="K39">
        <f t="shared" ca="1" si="6"/>
        <v>0</v>
      </c>
      <c r="L39">
        <f t="shared" ca="1" si="7"/>
        <v>0</v>
      </c>
      <c r="M39" t="str">
        <f t="shared" ca="1" si="8"/>
        <v>'GOOD PE'!</v>
      </c>
      <c r="N39">
        <f t="shared" ca="1" si="8"/>
        <v>0</v>
      </c>
      <c r="O39" t="str">
        <f t="shared" ca="1" si="9"/>
        <v>C:AP</v>
      </c>
      <c r="P39" t="str">
        <f t="shared" ca="1" si="10"/>
        <v>C9:AP9</v>
      </c>
    </row>
    <row r="40" spans="1:16">
      <c r="A40" t="str">
        <f t="shared" si="1"/>
        <v>09</v>
      </c>
      <c r="B40" t="str">
        <f t="shared" ca="1" si="2"/>
        <v>PE</v>
      </c>
      <c r="C40" t="str">
        <f t="shared" si="3"/>
        <v>G-10PE</v>
      </c>
      <c r="D40" t="s">
        <v>273</v>
      </c>
      <c r="E40">
        <f t="shared" ca="1" si="0"/>
        <v>0</v>
      </c>
      <c r="H40" t="str">
        <f t="shared" ca="1" si="4"/>
        <v>'GOOD PE'!</v>
      </c>
      <c r="I40" s="463">
        <f t="shared" ca="1" si="11"/>
        <v>0</v>
      </c>
      <c r="J40" s="463">
        <f t="shared" ca="1" si="5"/>
        <v>0</v>
      </c>
      <c r="K40">
        <f t="shared" ca="1" si="6"/>
        <v>0</v>
      </c>
      <c r="L40">
        <f t="shared" ca="1" si="7"/>
        <v>0</v>
      </c>
      <c r="M40" t="str">
        <f t="shared" ca="1" si="8"/>
        <v>'GOOD PE'!</v>
      </c>
      <c r="N40">
        <f t="shared" ca="1" si="8"/>
        <v>0</v>
      </c>
      <c r="O40" t="str">
        <f t="shared" ca="1" si="9"/>
        <v>C:AP</v>
      </c>
      <c r="P40" t="str">
        <f t="shared" ca="1" si="10"/>
        <v>C9:AP9</v>
      </c>
    </row>
    <row r="41" spans="1:16">
      <c r="A41" t="str">
        <f t="shared" si="1"/>
        <v>10</v>
      </c>
      <c r="B41" t="str">
        <f t="shared" ca="1" si="2"/>
        <v>PE</v>
      </c>
      <c r="C41" t="str">
        <f t="shared" si="3"/>
        <v>G-10PE</v>
      </c>
      <c r="D41" t="s">
        <v>520</v>
      </c>
      <c r="E41">
        <f t="shared" ca="1" si="0"/>
        <v>0</v>
      </c>
      <c r="H41" t="str">
        <f t="shared" ca="1" si="4"/>
        <v>'GOOD PE'!</v>
      </c>
      <c r="I41" s="463">
        <f t="shared" ca="1" si="11"/>
        <v>0</v>
      </c>
      <c r="J41" s="463">
        <f t="shared" ca="1" si="5"/>
        <v>0</v>
      </c>
      <c r="K41">
        <f t="shared" ca="1" si="6"/>
        <v>0</v>
      </c>
      <c r="L41">
        <f t="shared" ca="1" si="7"/>
        <v>0</v>
      </c>
      <c r="M41" t="str">
        <f t="shared" ca="1" si="8"/>
        <v>'GOOD PE'!</v>
      </c>
      <c r="N41">
        <f t="shared" ca="1" si="8"/>
        <v>0</v>
      </c>
      <c r="O41" t="str">
        <f t="shared" ca="1" si="9"/>
        <v>C:AP</v>
      </c>
      <c r="P41" t="str">
        <f t="shared" ca="1" si="10"/>
        <v>C9:AP9</v>
      </c>
    </row>
    <row r="42" spans="1:16">
      <c r="A42" t="str">
        <f t="shared" si="1"/>
        <v>11</v>
      </c>
      <c r="B42" t="str">
        <f t="shared" ca="1" si="2"/>
        <v>PE</v>
      </c>
      <c r="C42" t="str">
        <f t="shared" si="3"/>
        <v>G-10PE</v>
      </c>
      <c r="D42" t="s">
        <v>274</v>
      </c>
      <c r="E42">
        <f t="shared" ca="1" si="0"/>
        <v>0</v>
      </c>
      <c r="H42" t="str">
        <f t="shared" ca="1" si="4"/>
        <v>'GOOD PE'!</v>
      </c>
      <c r="I42" s="463">
        <f t="shared" ca="1" si="11"/>
        <v>0</v>
      </c>
      <c r="J42" s="463">
        <f t="shared" ca="1" si="5"/>
        <v>0</v>
      </c>
      <c r="K42">
        <f t="shared" ca="1" si="6"/>
        <v>0</v>
      </c>
      <c r="L42">
        <f t="shared" ca="1" si="7"/>
        <v>0</v>
      </c>
      <c r="M42" t="str">
        <f t="shared" ca="1" si="8"/>
        <v>'GOOD PE'!</v>
      </c>
      <c r="N42">
        <f t="shared" ca="1" si="8"/>
        <v>0</v>
      </c>
      <c r="O42" t="str">
        <f t="shared" ca="1" si="9"/>
        <v>C:AP</v>
      </c>
      <c r="P42" t="str">
        <f t="shared" ca="1" si="10"/>
        <v>C9:AP9</v>
      </c>
    </row>
    <row r="43" spans="1:16">
      <c r="A43" t="str">
        <f t="shared" si="1"/>
        <v>12</v>
      </c>
      <c r="B43" t="str">
        <f t="shared" ca="1" si="2"/>
        <v>PE</v>
      </c>
      <c r="C43" t="str">
        <f t="shared" si="3"/>
        <v>G-10PE</v>
      </c>
      <c r="D43" t="s">
        <v>275</v>
      </c>
      <c r="E43">
        <f t="shared" ca="1" si="0"/>
        <v>0</v>
      </c>
      <c r="H43" t="str">
        <f t="shared" ca="1" si="4"/>
        <v>'GOOD PE'!</v>
      </c>
      <c r="I43" s="463">
        <f t="shared" ca="1" si="11"/>
        <v>0</v>
      </c>
      <c r="J43" s="463">
        <f t="shared" ca="1" si="5"/>
        <v>0</v>
      </c>
      <c r="K43">
        <f t="shared" ca="1" si="6"/>
        <v>0</v>
      </c>
      <c r="L43">
        <f t="shared" ca="1" si="7"/>
        <v>0</v>
      </c>
      <c r="M43" t="str">
        <f t="shared" ca="1" si="8"/>
        <v>'GOOD PE'!</v>
      </c>
      <c r="N43">
        <f t="shared" ca="1" si="8"/>
        <v>0</v>
      </c>
      <c r="O43" t="str">
        <f t="shared" ca="1" si="9"/>
        <v>C:AP</v>
      </c>
      <c r="P43" t="str">
        <f t="shared" ca="1" si="10"/>
        <v>C9:AP9</v>
      </c>
    </row>
    <row r="44" spans="1:16">
      <c r="A44" t="str">
        <f t="shared" si="1"/>
        <v>13</v>
      </c>
      <c r="B44" t="str">
        <f t="shared" ca="1" si="2"/>
        <v>PE</v>
      </c>
      <c r="C44" t="str">
        <f t="shared" si="3"/>
        <v>G-10PE</v>
      </c>
      <c r="D44" t="s">
        <v>541</v>
      </c>
      <c r="E44">
        <f t="shared" ca="1" si="0"/>
        <v>0</v>
      </c>
      <c r="H44" t="str">
        <f t="shared" ca="1" si="4"/>
        <v>'GOOD PE'!</v>
      </c>
      <c r="I44" s="463">
        <f t="shared" ca="1" si="11"/>
        <v>0</v>
      </c>
      <c r="J44" s="463">
        <f t="shared" ca="1" si="5"/>
        <v>0</v>
      </c>
      <c r="K44">
        <f t="shared" ca="1" si="6"/>
        <v>0</v>
      </c>
      <c r="L44">
        <f t="shared" ca="1" si="7"/>
        <v>0</v>
      </c>
      <c r="M44" t="str">
        <f t="shared" ca="1" si="8"/>
        <v>'GOOD PE'!</v>
      </c>
      <c r="N44">
        <f t="shared" ca="1" si="8"/>
        <v>0</v>
      </c>
      <c r="O44" t="str">
        <f t="shared" ca="1" si="9"/>
        <v>C:AP</v>
      </c>
      <c r="P44" t="str">
        <f t="shared" ca="1" si="10"/>
        <v>C9:AP9</v>
      </c>
    </row>
    <row r="45" spans="1:16">
      <c r="A45" t="str">
        <f t="shared" si="1"/>
        <v>14</v>
      </c>
      <c r="B45" t="str">
        <f t="shared" ca="1" si="2"/>
        <v>PE</v>
      </c>
      <c r="C45" t="str">
        <f t="shared" si="3"/>
        <v>G-10PE</v>
      </c>
      <c r="D45" t="s">
        <v>276</v>
      </c>
      <c r="E45">
        <f t="shared" ca="1" si="0"/>
        <v>0</v>
      </c>
      <c r="H45" t="str">
        <f t="shared" ca="1" si="4"/>
        <v>'GOOD PE'!</v>
      </c>
      <c r="I45" s="463">
        <f t="shared" ca="1" si="11"/>
        <v>0</v>
      </c>
      <c r="J45" s="463">
        <f t="shared" ca="1" si="5"/>
        <v>0</v>
      </c>
      <c r="K45">
        <f t="shared" ca="1" si="6"/>
        <v>0</v>
      </c>
      <c r="L45">
        <f t="shared" ca="1" si="7"/>
        <v>0</v>
      </c>
      <c r="M45" t="str">
        <f t="shared" ca="1" si="8"/>
        <v>'GOOD PE'!</v>
      </c>
      <c r="N45">
        <f t="shared" ca="1" si="8"/>
        <v>0</v>
      </c>
      <c r="O45" t="str">
        <f t="shared" ca="1" si="9"/>
        <v>C:AP</v>
      </c>
      <c r="P45" t="str">
        <f t="shared" ca="1" si="10"/>
        <v>C9:AP9</v>
      </c>
    </row>
    <row r="46" spans="1:16">
      <c r="A46" t="str">
        <f t="shared" si="1"/>
        <v>15</v>
      </c>
      <c r="B46" t="str">
        <f t="shared" ca="1" si="2"/>
        <v>PE</v>
      </c>
      <c r="C46" t="str">
        <f t="shared" si="3"/>
        <v>G-10PE</v>
      </c>
      <c r="D46" t="s">
        <v>499</v>
      </c>
      <c r="E46">
        <f t="shared" ca="1" si="0"/>
        <v>0</v>
      </c>
      <c r="H46" t="str">
        <f t="shared" ca="1" si="4"/>
        <v>'GOOD PE'!</v>
      </c>
      <c r="I46" s="463">
        <f t="shared" ca="1" si="11"/>
        <v>0</v>
      </c>
      <c r="J46" s="463">
        <f t="shared" ca="1" si="5"/>
        <v>0</v>
      </c>
      <c r="K46">
        <f t="shared" ca="1" si="6"/>
        <v>0</v>
      </c>
      <c r="L46">
        <f t="shared" ca="1" si="7"/>
        <v>0</v>
      </c>
      <c r="M46" t="str">
        <f t="shared" ca="1" si="8"/>
        <v>'GOOD PE'!</v>
      </c>
      <c r="N46">
        <f t="shared" ca="1" si="8"/>
        <v>0</v>
      </c>
      <c r="O46" t="str">
        <f t="shared" ca="1" si="9"/>
        <v>C:AP</v>
      </c>
      <c r="P46" t="str">
        <f t="shared" ca="1" si="10"/>
        <v>C9:AP9</v>
      </c>
    </row>
    <row r="47" spans="1:16">
      <c r="A47" t="str">
        <f t="shared" si="1"/>
        <v>19</v>
      </c>
      <c r="B47" t="str">
        <f t="shared" ca="1" si="2"/>
        <v>PE</v>
      </c>
      <c r="C47" t="str">
        <f t="shared" si="3"/>
        <v>G-10PE</v>
      </c>
      <c r="D47" t="s">
        <v>1281</v>
      </c>
      <c r="E47">
        <f t="shared" ca="1" si="0"/>
        <v>0</v>
      </c>
      <c r="H47" t="str">
        <f t="shared" ca="1" si="4"/>
        <v>'GOOD PE'!</v>
      </c>
      <c r="I47" s="463">
        <f t="shared" ca="1" si="11"/>
        <v>0</v>
      </c>
      <c r="J47" s="463">
        <f t="shared" ca="1" si="5"/>
        <v>0</v>
      </c>
      <c r="K47">
        <f t="shared" ca="1" si="6"/>
        <v>0</v>
      </c>
      <c r="L47">
        <f t="shared" ca="1" si="7"/>
        <v>0</v>
      </c>
      <c r="M47" t="str">
        <f t="shared" ca="1" si="8"/>
        <v>'GOOD PE'!</v>
      </c>
      <c r="N47">
        <f t="shared" ca="1" si="8"/>
        <v>0</v>
      </c>
      <c r="O47" t="str">
        <f t="shared" ca="1" si="9"/>
        <v>C:AP</v>
      </c>
      <c r="P47" t="str">
        <f t="shared" ca="1" si="10"/>
        <v>C9:AP9</v>
      </c>
    </row>
    <row r="48" spans="1:16">
      <c r="A48" t="str">
        <f t="shared" si="1"/>
        <v>34</v>
      </c>
      <c r="B48" t="str">
        <f t="shared" ca="1" si="2"/>
        <v>PE</v>
      </c>
      <c r="C48" t="str">
        <f t="shared" si="3"/>
        <v>G-10PE</v>
      </c>
      <c r="D48" t="s">
        <v>1282</v>
      </c>
      <c r="E48">
        <f t="shared" ca="1" si="0"/>
        <v>0</v>
      </c>
      <c r="H48" t="str">
        <f t="shared" ca="1" si="4"/>
        <v>'GOOD PE'!</v>
      </c>
      <c r="I48" s="463">
        <f t="shared" ca="1" si="11"/>
        <v>0</v>
      </c>
      <c r="J48" s="463">
        <f t="shared" ca="1" si="5"/>
        <v>0</v>
      </c>
      <c r="K48">
        <f t="shared" ca="1" si="6"/>
        <v>0</v>
      </c>
      <c r="L48">
        <f t="shared" ca="1" si="7"/>
        <v>0</v>
      </c>
      <c r="M48" t="str">
        <f t="shared" ca="1" si="8"/>
        <v>'GOOD PE'!</v>
      </c>
      <c r="N48">
        <f t="shared" ca="1" si="8"/>
        <v>0</v>
      </c>
      <c r="O48" t="str">
        <f t="shared" ca="1" si="9"/>
        <v>C:AP</v>
      </c>
      <c r="P48" t="str">
        <f t="shared" ca="1" si="10"/>
        <v>C9:AP9</v>
      </c>
    </row>
    <row r="49" spans="1:16">
      <c r="A49" t="str">
        <f t="shared" si="1"/>
        <v>35</v>
      </c>
      <c r="B49" t="str">
        <f t="shared" ca="1" si="2"/>
        <v>PE</v>
      </c>
      <c r="C49" t="str">
        <f t="shared" si="3"/>
        <v>G-10PE</v>
      </c>
      <c r="D49" t="s">
        <v>1283</v>
      </c>
      <c r="E49">
        <f t="shared" ca="1" si="0"/>
        <v>0</v>
      </c>
      <c r="H49" t="str">
        <f t="shared" ca="1" si="4"/>
        <v>'GOOD PE'!</v>
      </c>
      <c r="I49" s="463">
        <f t="shared" ca="1" si="11"/>
        <v>0</v>
      </c>
      <c r="J49" s="463">
        <f t="shared" ca="1" si="5"/>
        <v>0</v>
      </c>
      <c r="K49">
        <f t="shared" ca="1" si="6"/>
        <v>0</v>
      </c>
      <c r="L49">
        <f t="shared" ca="1" si="7"/>
        <v>0</v>
      </c>
      <c r="M49" t="str">
        <f t="shared" ca="1" si="8"/>
        <v>'GOOD PE'!</v>
      </c>
      <c r="N49">
        <f t="shared" ca="1" si="8"/>
        <v>0</v>
      </c>
      <c r="O49" t="str">
        <f t="shared" ca="1" si="9"/>
        <v>C:AP</v>
      </c>
      <c r="P49" t="str">
        <f t="shared" ca="1" si="10"/>
        <v>C9:AP9</v>
      </c>
    </row>
    <row r="50" spans="1:16">
      <c r="A50" t="str">
        <f t="shared" si="1"/>
        <v>36</v>
      </c>
      <c r="B50" t="str">
        <f t="shared" ca="1" si="2"/>
        <v>PE</v>
      </c>
      <c r="C50" t="str">
        <f t="shared" si="3"/>
        <v>G-10PE</v>
      </c>
      <c r="D50" t="s">
        <v>1284</v>
      </c>
      <c r="E50">
        <f t="shared" ca="1" si="0"/>
        <v>0</v>
      </c>
      <c r="H50" t="str">
        <f t="shared" ca="1" si="4"/>
        <v>'GOOD PE'!</v>
      </c>
      <c r="I50" s="463">
        <f t="shared" ca="1" si="11"/>
        <v>0</v>
      </c>
      <c r="J50" s="463">
        <f t="shared" ca="1" si="5"/>
        <v>0</v>
      </c>
      <c r="K50">
        <f t="shared" ca="1" si="6"/>
        <v>0</v>
      </c>
      <c r="L50">
        <f t="shared" ca="1" si="7"/>
        <v>0</v>
      </c>
      <c r="M50" t="str">
        <f t="shared" ca="1" si="8"/>
        <v>'GOOD PE'!</v>
      </c>
      <c r="N50">
        <f t="shared" ca="1" si="8"/>
        <v>0</v>
      </c>
      <c r="O50" t="str">
        <f t="shared" ca="1" si="9"/>
        <v>C:AP</v>
      </c>
      <c r="P50" t="str">
        <f t="shared" ca="1" si="10"/>
        <v>C9:AP9</v>
      </c>
    </row>
    <row r="51" spans="1:16">
      <c r="A51" t="str">
        <f t="shared" si="1"/>
        <v>01</v>
      </c>
      <c r="B51" t="str">
        <f t="shared" ca="1" si="2"/>
        <v>PE</v>
      </c>
      <c r="C51" t="str">
        <f t="shared" si="3"/>
        <v>G-11PE</v>
      </c>
      <c r="D51" t="s">
        <v>327</v>
      </c>
      <c r="E51">
        <f t="shared" ca="1" si="0"/>
        <v>0</v>
      </c>
      <c r="H51" t="str">
        <f t="shared" ca="1" si="4"/>
        <v>'GOOD PE'!</v>
      </c>
      <c r="I51" s="463">
        <f t="shared" ca="1" si="11"/>
        <v>0</v>
      </c>
      <c r="J51" s="463">
        <f t="shared" ca="1" si="5"/>
        <v>0</v>
      </c>
      <c r="K51">
        <f t="shared" ca="1" si="6"/>
        <v>0</v>
      </c>
      <c r="L51">
        <f t="shared" ca="1" si="7"/>
        <v>0</v>
      </c>
      <c r="M51" t="str">
        <f t="shared" ca="1" si="8"/>
        <v>'GOOD PE'!</v>
      </c>
      <c r="N51">
        <f t="shared" ca="1" si="8"/>
        <v>0</v>
      </c>
      <c r="O51" t="str">
        <f t="shared" ca="1" si="9"/>
        <v>C:AP</v>
      </c>
      <c r="P51" t="str">
        <f t="shared" ca="1" si="10"/>
        <v>C9:AP9</v>
      </c>
    </row>
    <row r="52" spans="1:16">
      <c r="A52" t="str">
        <f t="shared" si="1"/>
        <v>02</v>
      </c>
      <c r="B52" t="str">
        <f t="shared" ca="1" si="2"/>
        <v>PE</v>
      </c>
      <c r="C52" t="str">
        <f t="shared" si="3"/>
        <v>G-11PE</v>
      </c>
      <c r="D52" t="s">
        <v>328</v>
      </c>
      <c r="E52">
        <f t="shared" ca="1" si="0"/>
        <v>0</v>
      </c>
      <c r="H52" t="str">
        <f t="shared" ca="1" si="4"/>
        <v>'GOOD PE'!</v>
      </c>
      <c r="I52" s="463">
        <f t="shared" ca="1" si="11"/>
        <v>0</v>
      </c>
      <c r="J52" s="463">
        <f t="shared" ca="1" si="5"/>
        <v>0</v>
      </c>
      <c r="K52">
        <f t="shared" ca="1" si="6"/>
        <v>0</v>
      </c>
      <c r="L52">
        <f t="shared" ca="1" si="7"/>
        <v>0</v>
      </c>
      <c r="M52" t="str">
        <f t="shared" ca="1" si="8"/>
        <v>'GOOD PE'!</v>
      </c>
      <c r="N52">
        <f t="shared" ca="1" si="8"/>
        <v>0</v>
      </c>
      <c r="O52" t="str">
        <f t="shared" ca="1" si="9"/>
        <v>C:AP</v>
      </c>
      <c r="P52" t="str">
        <f t="shared" ca="1" si="10"/>
        <v>C9:AP9</v>
      </c>
    </row>
    <row r="53" spans="1:16">
      <c r="A53" t="str">
        <f t="shared" si="1"/>
        <v>03</v>
      </c>
      <c r="B53" t="str">
        <f t="shared" ca="1" si="2"/>
        <v>PE</v>
      </c>
      <c r="C53" t="str">
        <f t="shared" si="3"/>
        <v>G-11PE</v>
      </c>
      <c r="D53" t="s">
        <v>329</v>
      </c>
      <c r="E53">
        <f t="shared" ca="1" si="0"/>
        <v>0</v>
      </c>
      <c r="H53" t="str">
        <f t="shared" ca="1" si="4"/>
        <v>'GOOD PE'!</v>
      </c>
      <c r="I53" s="463">
        <f t="shared" ca="1" si="11"/>
        <v>0</v>
      </c>
      <c r="J53" s="463">
        <f t="shared" ca="1" si="5"/>
        <v>0</v>
      </c>
      <c r="K53">
        <f t="shared" ca="1" si="6"/>
        <v>0</v>
      </c>
      <c r="L53">
        <f t="shared" ca="1" si="7"/>
        <v>0</v>
      </c>
      <c r="M53" t="str">
        <f t="shared" ca="1" si="8"/>
        <v>'GOOD PE'!</v>
      </c>
      <c r="N53">
        <f t="shared" ca="1" si="8"/>
        <v>0</v>
      </c>
      <c r="O53" t="str">
        <f t="shared" ca="1" si="9"/>
        <v>C:AP</v>
      </c>
      <c r="P53" t="str">
        <f t="shared" ca="1" si="10"/>
        <v>C9:AP9</v>
      </c>
    </row>
    <row r="54" spans="1:16">
      <c r="A54" t="str">
        <f t="shared" si="1"/>
        <v>04</v>
      </c>
      <c r="B54" t="str">
        <f t="shared" ca="1" si="2"/>
        <v>PE</v>
      </c>
      <c r="C54" t="str">
        <f t="shared" si="3"/>
        <v>G-11PE</v>
      </c>
      <c r="D54" t="s">
        <v>330</v>
      </c>
      <c r="E54">
        <f t="shared" ca="1" si="0"/>
        <v>0</v>
      </c>
      <c r="H54" t="str">
        <f t="shared" ca="1" si="4"/>
        <v>'GOOD PE'!</v>
      </c>
      <c r="I54" s="463">
        <f t="shared" ca="1" si="11"/>
        <v>0</v>
      </c>
      <c r="J54" s="463">
        <f t="shared" ca="1" si="5"/>
        <v>0</v>
      </c>
      <c r="K54">
        <f t="shared" ca="1" si="6"/>
        <v>0</v>
      </c>
      <c r="L54">
        <f t="shared" ca="1" si="7"/>
        <v>0</v>
      </c>
      <c r="M54" t="str">
        <f t="shared" ca="1" si="8"/>
        <v>'GOOD PE'!</v>
      </c>
      <c r="N54">
        <f t="shared" ca="1" si="8"/>
        <v>0</v>
      </c>
      <c r="O54" t="str">
        <f t="shared" ca="1" si="9"/>
        <v>C:AP</v>
      </c>
      <c r="P54" t="str">
        <f t="shared" ca="1" si="10"/>
        <v>C9:AP9</v>
      </c>
    </row>
    <row r="55" spans="1:16">
      <c r="A55" t="str">
        <f t="shared" si="1"/>
        <v>05</v>
      </c>
      <c r="B55" t="str">
        <f t="shared" ca="1" si="2"/>
        <v>PE</v>
      </c>
      <c r="C55" t="str">
        <f t="shared" si="3"/>
        <v>G-11PE</v>
      </c>
      <c r="D55" t="s">
        <v>331</v>
      </c>
      <c r="E55">
        <f t="shared" ca="1" si="0"/>
        <v>0</v>
      </c>
      <c r="H55" t="str">
        <f t="shared" ca="1" si="4"/>
        <v>'GOOD PE'!</v>
      </c>
      <c r="I55" s="463">
        <f t="shared" ca="1" si="11"/>
        <v>0</v>
      </c>
      <c r="J55" s="463">
        <f t="shared" ca="1" si="5"/>
        <v>0</v>
      </c>
      <c r="K55">
        <f t="shared" ca="1" si="6"/>
        <v>0</v>
      </c>
      <c r="L55">
        <f t="shared" ca="1" si="7"/>
        <v>0</v>
      </c>
      <c r="M55" t="str">
        <f t="shared" ca="1" si="8"/>
        <v>'GOOD PE'!</v>
      </c>
      <c r="N55">
        <f t="shared" ca="1" si="8"/>
        <v>0</v>
      </c>
      <c r="O55" t="str">
        <f t="shared" ca="1" si="9"/>
        <v>C:AP</v>
      </c>
      <c r="P55" t="str">
        <f t="shared" ca="1" si="10"/>
        <v>C9:AP9</v>
      </c>
    </row>
    <row r="56" spans="1:16">
      <c r="A56" t="str">
        <f t="shared" si="1"/>
        <v>06</v>
      </c>
      <c r="B56" t="str">
        <f t="shared" ca="1" si="2"/>
        <v>PE</v>
      </c>
      <c r="C56" t="str">
        <f t="shared" si="3"/>
        <v>G-11PE</v>
      </c>
      <c r="D56" t="s">
        <v>332</v>
      </c>
      <c r="E56">
        <f t="shared" ca="1" si="0"/>
        <v>0</v>
      </c>
      <c r="H56" t="str">
        <f t="shared" ca="1" si="4"/>
        <v>'GOOD PE'!</v>
      </c>
      <c r="I56" s="463">
        <f t="shared" ca="1" si="11"/>
        <v>0</v>
      </c>
      <c r="J56" s="463">
        <f t="shared" ca="1" si="5"/>
        <v>0</v>
      </c>
      <c r="K56">
        <f t="shared" ca="1" si="6"/>
        <v>0</v>
      </c>
      <c r="L56">
        <f t="shared" ca="1" si="7"/>
        <v>0</v>
      </c>
      <c r="M56" t="str">
        <f t="shared" ca="1" si="8"/>
        <v>'GOOD PE'!</v>
      </c>
      <c r="N56">
        <f t="shared" ca="1" si="8"/>
        <v>0</v>
      </c>
      <c r="O56" t="str">
        <f t="shared" ca="1" si="9"/>
        <v>C:AP</v>
      </c>
      <c r="P56" t="str">
        <f t="shared" ca="1" si="10"/>
        <v>C9:AP9</v>
      </c>
    </row>
    <row r="57" spans="1:16">
      <c r="A57" t="str">
        <f t="shared" si="1"/>
        <v>07</v>
      </c>
      <c r="B57" t="str">
        <f t="shared" ca="1" si="2"/>
        <v>PE</v>
      </c>
      <c r="C57" t="str">
        <f t="shared" si="3"/>
        <v>G-11PE</v>
      </c>
      <c r="D57" t="s">
        <v>458</v>
      </c>
      <c r="E57">
        <f t="shared" ca="1" si="0"/>
        <v>0</v>
      </c>
      <c r="H57" t="str">
        <f t="shared" ca="1" si="4"/>
        <v>'GOOD PE'!</v>
      </c>
      <c r="I57" s="463">
        <f t="shared" ca="1" si="11"/>
        <v>0</v>
      </c>
      <c r="J57" s="463">
        <f t="shared" ca="1" si="5"/>
        <v>0</v>
      </c>
      <c r="K57">
        <f t="shared" ca="1" si="6"/>
        <v>0</v>
      </c>
      <c r="L57">
        <f t="shared" ca="1" si="7"/>
        <v>0</v>
      </c>
      <c r="M57" t="str">
        <f t="shared" ca="1" si="8"/>
        <v>'GOOD PE'!</v>
      </c>
      <c r="N57">
        <f t="shared" ca="1" si="8"/>
        <v>0</v>
      </c>
      <c r="O57" t="str">
        <f t="shared" ca="1" si="9"/>
        <v>C:AP</v>
      </c>
      <c r="P57" t="str">
        <f t="shared" ca="1" si="10"/>
        <v>C9:AP9</v>
      </c>
    </row>
    <row r="58" spans="1:16">
      <c r="A58" t="str">
        <f t="shared" si="1"/>
        <v>08</v>
      </c>
      <c r="B58" t="str">
        <f t="shared" ca="1" si="2"/>
        <v>PE</v>
      </c>
      <c r="C58" t="str">
        <f t="shared" si="3"/>
        <v>G-11PE</v>
      </c>
      <c r="D58" t="s">
        <v>479</v>
      </c>
      <c r="E58">
        <f t="shared" ca="1" si="0"/>
        <v>0</v>
      </c>
      <c r="H58" t="str">
        <f t="shared" ca="1" si="4"/>
        <v>'GOOD PE'!</v>
      </c>
      <c r="I58" s="463">
        <f t="shared" ca="1" si="11"/>
        <v>0</v>
      </c>
      <c r="J58" s="463">
        <f t="shared" ca="1" si="5"/>
        <v>0</v>
      </c>
      <c r="K58">
        <f t="shared" ca="1" si="6"/>
        <v>0</v>
      </c>
      <c r="L58">
        <f t="shared" ca="1" si="7"/>
        <v>0</v>
      </c>
      <c r="M58" t="str">
        <f t="shared" ca="1" si="8"/>
        <v>'GOOD PE'!</v>
      </c>
      <c r="N58">
        <f t="shared" ca="1" si="8"/>
        <v>0</v>
      </c>
      <c r="O58" t="str">
        <f t="shared" ca="1" si="9"/>
        <v>C:AP</v>
      </c>
      <c r="P58" t="str">
        <f t="shared" ca="1" si="10"/>
        <v>C9:AP9</v>
      </c>
    </row>
    <row r="59" spans="1:16">
      <c r="A59" t="str">
        <f t="shared" si="1"/>
        <v>09</v>
      </c>
      <c r="B59" t="str">
        <f t="shared" ca="1" si="2"/>
        <v>PE</v>
      </c>
      <c r="C59" t="str">
        <f t="shared" si="3"/>
        <v>G-11PE</v>
      </c>
      <c r="D59" t="s">
        <v>333</v>
      </c>
      <c r="E59">
        <f t="shared" ca="1" si="0"/>
        <v>0</v>
      </c>
      <c r="H59" t="str">
        <f t="shared" ca="1" si="4"/>
        <v>'GOOD PE'!</v>
      </c>
      <c r="I59" s="463">
        <f t="shared" ca="1" si="11"/>
        <v>0</v>
      </c>
      <c r="J59" s="463">
        <f t="shared" ca="1" si="5"/>
        <v>0</v>
      </c>
      <c r="K59">
        <f t="shared" ca="1" si="6"/>
        <v>0</v>
      </c>
      <c r="L59">
        <f t="shared" ca="1" si="7"/>
        <v>0</v>
      </c>
      <c r="M59" t="str">
        <f t="shared" ca="1" si="8"/>
        <v>'GOOD PE'!</v>
      </c>
      <c r="N59">
        <f t="shared" ca="1" si="8"/>
        <v>0</v>
      </c>
      <c r="O59" t="str">
        <f t="shared" ca="1" si="9"/>
        <v>C:AP</v>
      </c>
      <c r="P59" t="str">
        <f t="shared" ca="1" si="10"/>
        <v>C9:AP9</v>
      </c>
    </row>
    <row r="60" spans="1:16">
      <c r="A60" t="str">
        <f t="shared" si="1"/>
        <v>10</v>
      </c>
      <c r="B60" t="str">
        <f t="shared" ca="1" si="2"/>
        <v>PE</v>
      </c>
      <c r="C60" t="str">
        <f t="shared" si="3"/>
        <v>G-11PE</v>
      </c>
      <c r="D60" t="s">
        <v>521</v>
      </c>
      <c r="E60">
        <f t="shared" ca="1" si="0"/>
        <v>0</v>
      </c>
      <c r="H60" t="str">
        <f t="shared" ca="1" si="4"/>
        <v>'GOOD PE'!</v>
      </c>
      <c r="I60" s="463">
        <f t="shared" ca="1" si="11"/>
        <v>0</v>
      </c>
      <c r="J60" s="463">
        <f t="shared" ca="1" si="5"/>
        <v>0</v>
      </c>
      <c r="K60">
        <f t="shared" ca="1" si="6"/>
        <v>0</v>
      </c>
      <c r="L60">
        <f t="shared" ca="1" si="7"/>
        <v>0</v>
      </c>
      <c r="M60" t="str">
        <f t="shared" ca="1" si="8"/>
        <v>'GOOD PE'!</v>
      </c>
      <c r="N60">
        <f t="shared" ca="1" si="8"/>
        <v>0</v>
      </c>
      <c r="O60" t="str">
        <f t="shared" ca="1" si="9"/>
        <v>C:AP</v>
      </c>
      <c r="P60" t="str">
        <f t="shared" ca="1" si="10"/>
        <v>C9:AP9</v>
      </c>
    </row>
    <row r="61" spans="1:16">
      <c r="A61" t="str">
        <f t="shared" si="1"/>
        <v>11</v>
      </c>
      <c r="B61" t="str">
        <f t="shared" ca="1" si="2"/>
        <v>PE</v>
      </c>
      <c r="C61" t="str">
        <f t="shared" si="3"/>
        <v>G-11PE</v>
      </c>
      <c r="D61" t="s">
        <v>334</v>
      </c>
      <c r="E61">
        <f t="shared" ca="1" si="0"/>
        <v>0</v>
      </c>
      <c r="H61" t="str">
        <f t="shared" ca="1" si="4"/>
        <v>'GOOD PE'!</v>
      </c>
      <c r="I61" s="463">
        <f t="shared" ca="1" si="11"/>
        <v>0</v>
      </c>
      <c r="J61" s="463">
        <f t="shared" ca="1" si="5"/>
        <v>0</v>
      </c>
      <c r="K61">
        <f t="shared" ca="1" si="6"/>
        <v>0</v>
      </c>
      <c r="L61">
        <f t="shared" ca="1" si="7"/>
        <v>0</v>
      </c>
      <c r="M61" t="str">
        <f t="shared" ca="1" si="8"/>
        <v>'GOOD PE'!</v>
      </c>
      <c r="N61">
        <f t="shared" ca="1" si="8"/>
        <v>0</v>
      </c>
      <c r="O61" t="str">
        <f t="shared" ca="1" si="9"/>
        <v>C:AP</v>
      </c>
      <c r="P61" t="str">
        <f t="shared" ca="1" si="10"/>
        <v>C9:AP9</v>
      </c>
    </row>
    <row r="62" spans="1:16">
      <c r="A62" t="str">
        <f t="shared" si="1"/>
        <v>12</v>
      </c>
      <c r="B62" t="str">
        <f t="shared" ca="1" si="2"/>
        <v>PE</v>
      </c>
      <c r="C62" t="str">
        <f t="shared" si="3"/>
        <v>G-11PE</v>
      </c>
      <c r="D62" t="s">
        <v>335</v>
      </c>
      <c r="E62">
        <f t="shared" ca="1" si="0"/>
        <v>0</v>
      </c>
      <c r="H62" t="str">
        <f t="shared" ca="1" si="4"/>
        <v>'GOOD PE'!</v>
      </c>
      <c r="I62" s="463">
        <f t="shared" ca="1" si="11"/>
        <v>0</v>
      </c>
      <c r="J62" s="463">
        <f t="shared" ca="1" si="5"/>
        <v>0</v>
      </c>
      <c r="K62">
        <f t="shared" ca="1" si="6"/>
        <v>0</v>
      </c>
      <c r="L62">
        <f t="shared" ca="1" si="7"/>
        <v>0</v>
      </c>
      <c r="M62" t="str">
        <f t="shared" ca="1" si="8"/>
        <v>'GOOD PE'!</v>
      </c>
      <c r="N62">
        <f t="shared" ca="1" si="8"/>
        <v>0</v>
      </c>
      <c r="O62" t="str">
        <f t="shared" ca="1" si="9"/>
        <v>C:AP</v>
      </c>
      <c r="P62" t="str">
        <f t="shared" ca="1" si="10"/>
        <v>C9:AP9</v>
      </c>
    </row>
    <row r="63" spans="1:16">
      <c r="A63" t="str">
        <f t="shared" si="1"/>
        <v>13</v>
      </c>
      <c r="B63" t="str">
        <f t="shared" ca="1" si="2"/>
        <v>PE</v>
      </c>
      <c r="C63" t="str">
        <f t="shared" si="3"/>
        <v>G-11PE</v>
      </c>
      <c r="D63" t="s">
        <v>542</v>
      </c>
      <c r="E63">
        <f t="shared" ca="1" si="0"/>
        <v>0</v>
      </c>
      <c r="H63" t="str">
        <f t="shared" ca="1" si="4"/>
        <v>'GOOD PE'!</v>
      </c>
      <c r="I63" s="463">
        <f t="shared" ca="1" si="11"/>
        <v>0</v>
      </c>
      <c r="J63" s="463">
        <f t="shared" ca="1" si="5"/>
        <v>0</v>
      </c>
      <c r="K63">
        <f t="shared" ca="1" si="6"/>
        <v>0</v>
      </c>
      <c r="L63">
        <f t="shared" ca="1" si="7"/>
        <v>0</v>
      </c>
      <c r="M63" t="str">
        <f t="shared" ca="1" si="8"/>
        <v>'GOOD PE'!</v>
      </c>
      <c r="N63">
        <f t="shared" ca="1" si="8"/>
        <v>0</v>
      </c>
      <c r="O63" t="str">
        <f t="shared" ca="1" si="9"/>
        <v>C:AP</v>
      </c>
      <c r="P63" t="str">
        <f t="shared" ca="1" si="10"/>
        <v>C9:AP9</v>
      </c>
    </row>
    <row r="64" spans="1:16">
      <c r="A64" t="str">
        <f t="shared" si="1"/>
        <v>14</v>
      </c>
      <c r="B64" t="str">
        <f t="shared" ca="1" si="2"/>
        <v>PE</v>
      </c>
      <c r="C64" t="str">
        <f t="shared" si="3"/>
        <v>G-11PE</v>
      </c>
      <c r="D64" t="s">
        <v>336</v>
      </c>
      <c r="E64">
        <f t="shared" ca="1" si="0"/>
        <v>0</v>
      </c>
      <c r="H64" t="str">
        <f t="shared" ca="1" si="4"/>
        <v>'GOOD PE'!</v>
      </c>
      <c r="I64" s="463">
        <f t="shared" ca="1" si="11"/>
        <v>0</v>
      </c>
      <c r="J64" s="463">
        <f t="shared" ca="1" si="5"/>
        <v>0</v>
      </c>
      <c r="K64">
        <f t="shared" ca="1" si="6"/>
        <v>0</v>
      </c>
      <c r="L64">
        <f t="shared" ca="1" si="7"/>
        <v>0</v>
      </c>
      <c r="M64" t="str">
        <f t="shared" ca="1" si="8"/>
        <v>'GOOD PE'!</v>
      </c>
      <c r="N64">
        <f t="shared" ca="1" si="8"/>
        <v>0</v>
      </c>
      <c r="O64" t="str">
        <f t="shared" ca="1" si="9"/>
        <v>C:AP</v>
      </c>
      <c r="P64" t="str">
        <f t="shared" ca="1" si="10"/>
        <v>C9:AP9</v>
      </c>
    </row>
    <row r="65" spans="1:16">
      <c r="A65" t="str">
        <f t="shared" si="1"/>
        <v>15</v>
      </c>
      <c r="B65" t="str">
        <f t="shared" ca="1" si="2"/>
        <v>PE</v>
      </c>
      <c r="C65" t="str">
        <f t="shared" si="3"/>
        <v>G-11PE</v>
      </c>
      <c r="D65" t="s">
        <v>500</v>
      </c>
      <c r="E65">
        <f t="shared" ca="1" si="0"/>
        <v>0</v>
      </c>
      <c r="H65" t="str">
        <f t="shared" ca="1" si="4"/>
        <v>'GOOD PE'!</v>
      </c>
      <c r="I65" s="463">
        <f t="shared" ca="1" si="11"/>
        <v>0</v>
      </c>
      <c r="J65" s="463">
        <f t="shared" ca="1" si="5"/>
        <v>0</v>
      </c>
      <c r="K65">
        <f t="shared" ca="1" si="6"/>
        <v>0</v>
      </c>
      <c r="L65">
        <f t="shared" ca="1" si="7"/>
        <v>0</v>
      </c>
      <c r="M65" t="str">
        <f t="shared" ca="1" si="8"/>
        <v>'GOOD PE'!</v>
      </c>
      <c r="N65">
        <f t="shared" ca="1" si="8"/>
        <v>0</v>
      </c>
      <c r="O65" t="str">
        <f t="shared" ca="1" si="9"/>
        <v>C:AP</v>
      </c>
      <c r="P65" t="str">
        <f t="shared" ca="1" si="10"/>
        <v>C9:AP9</v>
      </c>
    </row>
    <row r="66" spans="1:16">
      <c r="A66" t="str">
        <f t="shared" si="1"/>
        <v>19</v>
      </c>
      <c r="B66" t="str">
        <f t="shared" ca="1" si="2"/>
        <v>PE</v>
      </c>
      <c r="C66" t="str">
        <f t="shared" si="3"/>
        <v>G-11PE</v>
      </c>
      <c r="D66" t="s">
        <v>1285</v>
      </c>
      <c r="E66">
        <f t="shared" ca="1" si="0"/>
        <v>0</v>
      </c>
      <c r="H66" t="str">
        <f t="shared" ca="1" si="4"/>
        <v>'GOOD PE'!</v>
      </c>
      <c r="I66" s="463">
        <f t="shared" ca="1" si="11"/>
        <v>0</v>
      </c>
      <c r="J66" s="463">
        <f t="shared" ca="1" si="5"/>
        <v>0</v>
      </c>
      <c r="K66">
        <f t="shared" ca="1" si="6"/>
        <v>0</v>
      </c>
      <c r="L66">
        <f t="shared" ca="1" si="7"/>
        <v>0</v>
      </c>
      <c r="M66" t="str">
        <f t="shared" ca="1" si="8"/>
        <v>'GOOD PE'!</v>
      </c>
      <c r="N66">
        <f t="shared" ca="1" si="8"/>
        <v>0</v>
      </c>
      <c r="O66" t="str">
        <f t="shared" ca="1" si="9"/>
        <v>C:AP</v>
      </c>
      <c r="P66" t="str">
        <f t="shared" ca="1" si="10"/>
        <v>C9:AP9</v>
      </c>
    </row>
    <row r="67" spans="1:16">
      <c r="A67" t="str">
        <f t="shared" si="1"/>
        <v>34</v>
      </c>
      <c r="B67" t="str">
        <f t="shared" ca="1" si="2"/>
        <v>PE</v>
      </c>
      <c r="C67" t="str">
        <f t="shared" si="3"/>
        <v>G-11PE</v>
      </c>
      <c r="D67" t="s">
        <v>1286</v>
      </c>
      <c r="E67">
        <f t="shared" ca="1" si="0"/>
        <v>0</v>
      </c>
      <c r="H67" t="str">
        <f t="shared" ca="1" si="4"/>
        <v>'GOOD PE'!</v>
      </c>
      <c r="I67" s="463">
        <f t="shared" ca="1" si="11"/>
        <v>0</v>
      </c>
      <c r="J67" s="463">
        <f t="shared" ca="1" si="5"/>
        <v>0</v>
      </c>
      <c r="K67">
        <f t="shared" ca="1" si="6"/>
        <v>0</v>
      </c>
      <c r="L67">
        <f t="shared" ca="1" si="7"/>
        <v>0</v>
      </c>
      <c r="M67" t="str">
        <f t="shared" ca="1" si="8"/>
        <v>'GOOD PE'!</v>
      </c>
      <c r="N67">
        <f t="shared" ca="1" si="8"/>
        <v>0</v>
      </c>
      <c r="O67" t="str">
        <f t="shared" ca="1" si="9"/>
        <v>C:AP</v>
      </c>
      <c r="P67" t="str">
        <f t="shared" ca="1" si="10"/>
        <v>C9:AP9</v>
      </c>
    </row>
    <row r="68" spans="1:16">
      <c r="A68" t="str">
        <f t="shared" si="1"/>
        <v>35</v>
      </c>
      <c r="B68" t="str">
        <f t="shared" ca="1" si="2"/>
        <v>PE</v>
      </c>
      <c r="C68" t="str">
        <f t="shared" si="3"/>
        <v>G-11PE</v>
      </c>
      <c r="D68" t="s">
        <v>1287</v>
      </c>
      <c r="E68">
        <f t="shared" ca="1" si="0"/>
        <v>0</v>
      </c>
      <c r="H68" t="str">
        <f t="shared" ca="1" si="4"/>
        <v>'GOOD PE'!</v>
      </c>
      <c r="I68" s="463">
        <f t="shared" ca="1" si="11"/>
        <v>0</v>
      </c>
      <c r="J68" s="463">
        <f t="shared" ca="1" si="5"/>
        <v>0</v>
      </c>
      <c r="K68">
        <f t="shared" ca="1" si="6"/>
        <v>0</v>
      </c>
      <c r="L68">
        <f t="shared" ca="1" si="7"/>
        <v>0</v>
      </c>
      <c r="M68" t="str">
        <f t="shared" ca="1" si="8"/>
        <v>'GOOD PE'!</v>
      </c>
      <c r="N68">
        <f t="shared" ca="1" si="8"/>
        <v>0</v>
      </c>
      <c r="O68" t="str">
        <f t="shared" ca="1" si="9"/>
        <v>C:AP</v>
      </c>
      <c r="P68" t="str">
        <f t="shared" ca="1" si="10"/>
        <v>C9:AP9</v>
      </c>
    </row>
    <row r="69" spans="1:16">
      <c r="A69" t="str">
        <f t="shared" si="1"/>
        <v>36</v>
      </c>
      <c r="B69" t="str">
        <f t="shared" ca="1" si="2"/>
        <v>PE</v>
      </c>
      <c r="C69" t="str">
        <f t="shared" si="3"/>
        <v>G-11PE</v>
      </c>
      <c r="D69" t="s">
        <v>1288</v>
      </c>
      <c r="E69">
        <f t="shared" ca="1" si="0"/>
        <v>0</v>
      </c>
      <c r="H69" t="str">
        <f t="shared" ca="1" si="4"/>
        <v>'GOOD PE'!</v>
      </c>
      <c r="I69" s="463">
        <f t="shared" ca="1" si="11"/>
        <v>0</v>
      </c>
      <c r="J69" s="463">
        <f t="shared" ca="1" si="5"/>
        <v>0</v>
      </c>
      <c r="K69">
        <f t="shared" ca="1" si="6"/>
        <v>0</v>
      </c>
      <c r="L69">
        <f t="shared" ca="1" si="7"/>
        <v>0</v>
      </c>
      <c r="M69" t="str">
        <f t="shared" ca="1" si="8"/>
        <v>'GOOD PE'!</v>
      </c>
      <c r="N69">
        <f t="shared" ca="1" si="8"/>
        <v>0</v>
      </c>
      <c r="O69" t="str">
        <f t="shared" ca="1" si="9"/>
        <v>C:AP</v>
      </c>
      <c r="P69" t="str">
        <f t="shared" ca="1" si="10"/>
        <v>C9:AP9</v>
      </c>
    </row>
    <row r="70" spans="1:16">
      <c r="A70" t="str">
        <f t="shared" si="1"/>
        <v>01</v>
      </c>
      <c r="B70" t="str">
        <f t="shared" ca="1" si="2"/>
        <v>PU</v>
      </c>
      <c r="C70" t="str">
        <f t="shared" si="3"/>
        <v>G-11PU</v>
      </c>
      <c r="D70" t="s">
        <v>793</v>
      </c>
      <c r="E70">
        <f t="shared" ca="1" si="0"/>
        <v>0</v>
      </c>
      <c r="H70" t="str">
        <f t="shared" ca="1" si="4"/>
        <v>'GOOD PU'!</v>
      </c>
      <c r="I70" s="463">
        <f t="shared" ca="1" si="11"/>
        <v>0</v>
      </c>
      <c r="J70" s="463">
        <f t="shared" ca="1" si="5"/>
        <v>0</v>
      </c>
      <c r="K70">
        <f t="shared" ca="1" si="6"/>
        <v>0</v>
      </c>
      <c r="L70" t="str">
        <f t="shared" ca="1" si="7"/>
        <v>'GOOD PU'!</v>
      </c>
      <c r="M70">
        <f t="shared" ca="1" si="8"/>
        <v>0</v>
      </c>
      <c r="N70">
        <f t="shared" ca="1" si="8"/>
        <v>0</v>
      </c>
      <c r="O70" t="str">
        <f t="shared" ca="1" si="9"/>
        <v>D:t</v>
      </c>
      <c r="P70" t="str">
        <f t="shared" ca="1" si="10"/>
        <v>D9:t9</v>
      </c>
    </row>
    <row r="71" spans="1:16">
      <c r="A71" t="str">
        <f t="shared" si="1"/>
        <v>02</v>
      </c>
      <c r="B71" t="str">
        <f t="shared" ca="1" si="2"/>
        <v>PU</v>
      </c>
      <c r="C71" t="str">
        <f t="shared" si="3"/>
        <v>G-11PU</v>
      </c>
      <c r="D71" t="s">
        <v>794</v>
      </c>
      <c r="E71">
        <f t="shared" ca="1" si="0"/>
        <v>0</v>
      </c>
      <c r="H71" t="str">
        <f t="shared" ca="1" si="4"/>
        <v>'GOOD PU'!</v>
      </c>
      <c r="I71" s="463">
        <f t="shared" ca="1" si="11"/>
        <v>0</v>
      </c>
      <c r="J71" s="463">
        <f t="shared" ca="1" si="5"/>
        <v>0</v>
      </c>
      <c r="K71">
        <f t="shared" ca="1" si="6"/>
        <v>0</v>
      </c>
      <c r="L71" t="str">
        <f t="shared" ca="1" si="7"/>
        <v>'GOOD PU'!</v>
      </c>
      <c r="M71">
        <f t="shared" ca="1" si="8"/>
        <v>0</v>
      </c>
      <c r="N71">
        <f t="shared" ca="1" si="8"/>
        <v>0</v>
      </c>
      <c r="O71" t="str">
        <f t="shared" ca="1" si="9"/>
        <v>D:t</v>
      </c>
      <c r="P71" t="str">
        <f t="shared" ca="1" si="10"/>
        <v>D9:t9</v>
      </c>
    </row>
    <row r="72" spans="1:16">
      <c r="A72" t="str">
        <f t="shared" si="1"/>
        <v>03</v>
      </c>
      <c r="B72" t="str">
        <f t="shared" ca="1" si="2"/>
        <v>PU</v>
      </c>
      <c r="C72" t="str">
        <f t="shared" si="3"/>
        <v>G-11PU</v>
      </c>
      <c r="D72" t="s">
        <v>795</v>
      </c>
      <c r="E72">
        <f t="shared" ca="1" si="0"/>
        <v>0</v>
      </c>
      <c r="H72" t="str">
        <f t="shared" ca="1" si="4"/>
        <v>'GOOD PU'!</v>
      </c>
      <c r="I72" s="463">
        <f t="shared" ca="1" si="11"/>
        <v>0</v>
      </c>
      <c r="J72" s="463">
        <f t="shared" ca="1" si="5"/>
        <v>0</v>
      </c>
      <c r="K72">
        <f t="shared" ca="1" si="6"/>
        <v>0</v>
      </c>
      <c r="L72" t="str">
        <f t="shared" ca="1" si="7"/>
        <v>'GOOD PU'!</v>
      </c>
      <c r="M72">
        <f t="shared" ca="1" si="8"/>
        <v>0</v>
      </c>
      <c r="N72">
        <f t="shared" ca="1" si="8"/>
        <v>0</v>
      </c>
      <c r="O72" t="str">
        <f t="shared" ca="1" si="9"/>
        <v>D:t</v>
      </c>
      <c r="P72" t="str">
        <f t="shared" ca="1" si="10"/>
        <v>D9:t9</v>
      </c>
    </row>
    <row r="73" spans="1:16">
      <c r="A73" t="str">
        <f t="shared" si="1"/>
        <v>04</v>
      </c>
      <c r="B73" t="str">
        <f t="shared" ca="1" si="2"/>
        <v>PU</v>
      </c>
      <c r="C73" t="str">
        <f t="shared" si="3"/>
        <v>G-11PU</v>
      </c>
      <c r="D73" t="s">
        <v>796</v>
      </c>
      <c r="E73">
        <f t="shared" ca="1" si="0"/>
        <v>0</v>
      </c>
      <c r="H73" t="str">
        <f t="shared" ca="1" si="4"/>
        <v>'GOOD PU'!</v>
      </c>
      <c r="I73" s="463">
        <f t="shared" ca="1" si="11"/>
        <v>0</v>
      </c>
      <c r="J73" s="463">
        <f t="shared" ca="1" si="5"/>
        <v>0</v>
      </c>
      <c r="K73">
        <f t="shared" ca="1" si="6"/>
        <v>0</v>
      </c>
      <c r="L73" t="str">
        <f t="shared" ca="1" si="7"/>
        <v>'GOOD PU'!</v>
      </c>
      <c r="M73">
        <f t="shared" ca="1" si="8"/>
        <v>0</v>
      </c>
      <c r="N73">
        <f t="shared" ca="1" si="8"/>
        <v>0</v>
      </c>
      <c r="O73" t="str">
        <f t="shared" ca="1" si="9"/>
        <v>D:t</v>
      </c>
      <c r="P73" t="str">
        <f t="shared" ca="1" si="10"/>
        <v>D9:t9</v>
      </c>
    </row>
    <row r="74" spans="1:16">
      <c r="A74" t="str">
        <f t="shared" si="1"/>
        <v>05</v>
      </c>
      <c r="B74" t="str">
        <f t="shared" ca="1" si="2"/>
        <v>PU</v>
      </c>
      <c r="C74" t="str">
        <f t="shared" si="3"/>
        <v>G-11PU</v>
      </c>
      <c r="D74" t="s">
        <v>797</v>
      </c>
      <c r="E74">
        <f t="shared" ca="1" si="0"/>
        <v>0</v>
      </c>
      <c r="H74" t="str">
        <f t="shared" ca="1" si="4"/>
        <v>'GOOD PU'!</v>
      </c>
      <c r="I74" s="463">
        <f t="shared" ca="1" si="11"/>
        <v>0</v>
      </c>
      <c r="J74" s="463">
        <f t="shared" ca="1" si="5"/>
        <v>0</v>
      </c>
      <c r="K74">
        <f t="shared" ca="1" si="6"/>
        <v>0</v>
      </c>
      <c r="L74" t="str">
        <f t="shared" ca="1" si="7"/>
        <v>'GOOD PU'!</v>
      </c>
      <c r="M74">
        <f t="shared" ca="1" si="8"/>
        <v>0</v>
      </c>
      <c r="N74">
        <f t="shared" ca="1" si="8"/>
        <v>0</v>
      </c>
      <c r="O74" t="str">
        <f t="shared" ca="1" si="9"/>
        <v>D:t</v>
      </c>
      <c r="P74" t="str">
        <f t="shared" ca="1" si="10"/>
        <v>D9:t9</v>
      </c>
    </row>
    <row r="75" spans="1:16">
      <c r="A75" t="str">
        <f t="shared" si="1"/>
        <v>06</v>
      </c>
      <c r="B75" t="str">
        <f t="shared" ca="1" si="2"/>
        <v>PU</v>
      </c>
      <c r="C75" t="str">
        <f t="shared" si="3"/>
        <v>G-11PU</v>
      </c>
      <c r="D75" t="s">
        <v>798</v>
      </c>
      <c r="E75">
        <f t="shared" ca="1" si="0"/>
        <v>0</v>
      </c>
      <c r="H75" t="str">
        <f t="shared" ca="1" si="4"/>
        <v>'GOOD PU'!</v>
      </c>
      <c r="I75" s="463">
        <f t="shared" ca="1" si="11"/>
        <v>0</v>
      </c>
      <c r="J75" s="463">
        <f t="shared" ca="1" si="5"/>
        <v>0</v>
      </c>
      <c r="K75">
        <f t="shared" ca="1" si="6"/>
        <v>0</v>
      </c>
      <c r="L75" t="str">
        <f t="shared" ca="1" si="7"/>
        <v>'GOOD PU'!</v>
      </c>
      <c r="M75">
        <f t="shared" ca="1" si="8"/>
        <v>0</v>
      </c>
      <c r="N75">
        <f t="shared" ca="1" si="8"/>
        <v>0</v>
      </c>
      <c r="O75" t="str">
        <f t="shared" ca="1" si="9"/>
        <v>D:t</v>
      </c>
      <c r="P75" t="str">
        <f t="shared" ca="1" si="10"/>
        <v>D9:t9</v>
      </c>
    </row>
    <row r="76" spans="1:16">
      <c r="A76" t="str">
        <f t="shared" si="1"/>
        <v>09</v>
      </c>
      <c r="B76" t="str">
        <f t="shared" ca="1" si="2"/>
        <v>PU</v>
      </c>
      <c r="C76" t="str">
        <f t="shared" si="3"/>
        <v>G-11PU</v>
      </c>
      <c r="D76" t="s">
        <v>799</v>
      </c>
      <c r="E76">
        <f t="shared" ca="1" si="0"/>
        <v>0</v>
      </c>
      <c r="H76" t="str">
        <f t="shared" ca="1" si="4"/>
        <v>'GOOD PU'!</v>
      </c>
      <c r="I76" s="463">
        <f t="shared" ca="1" si="11"/>
        <v>0</v>
      </c>
      <c r="J76" s="463">
        <f t="shared" ca="1" si="5"/>
        <v>0</v>
      </c>
      <c r="K76">
        <f t="shared" ca="1" si="6"/>
        <v>0</v>
      </c>
      <c r="L76" t="str">
        <f t="shared" ca="1" si="7"/>
        <v>'GOOD PU'!</v>
      </c>
      <c r="M76">
        <f t="shared" ca="1" si="8"/>
        <v>0</v>
      </c>
      <c r="N76">
        <f t="shared" ca="1" si="8"/>
        <v>0</v>
      </c>
      <c r="O76" t="str">
        <f t="shared" ca="1" si="9"/>
        <v>D:t</v>
      </c>
      <c r="P76" t="str">
        <f t="shared" ca="1" si="10"/>
        <v>D9:t9</v>
      </c>
    </row>
    <row r="77" spans="1:16">
      <c r="A77" t="str">
        <f t="shared" si="1"/>
        <v>11</v>
      </c>
      <c r="B77" t="str">
        <f t="shared" ca="1" si="2"/>
        <v>PU</v>
      </c>
      <c r="C77" t="str">
        <f t="shared" si="3"/>
        <v>G-11PU</v>
      </c>
      <c r="D77" t="s">
        <v>800</v>
      </c>
      <c r="E77">
        <f t="shared" ref="E77:E140" ca="1" si="12">IFERROR(VLOOKUP(C77,INDIRECT($H77&amp;$O77),MATCH($A77,INDIRECT($H77&amp;$P77),0),FALSE),0)</f>
        <v>0</v>
      </c>
      <c r="H77" t="str">
        <f t="shared" ca="1" si="4"/>
        <v>'GOOD PU'!</v>
      </c>
      <c r="I77" s="463">
        <f t="shared" ca="1" si="11"/>
        <v>0</v>
      </c>
      <c r="J77" s="463">
        <f t="shared" ca="1" si="5"/>
        <v>0</v>
      </c>
      <c r="K77">
        <f t="shared" ca="1" si="6"/>
        <v>0</v>
      </c>
      <c r="L77" t="str">
        <f t="shared" ca="1" si="7"/>
        <v>'GOOD PU'!</v>
      </c>
      <c r="M77">
        <f t="shared" ca="1" si="8"/>
        <v>0</v>
      </c>
      <c r="N77">
        <f t="shared" ca="1" si="8"/>
        <v>0</v>
      </c>
      <c r="O77" t="str">
        <f t="shared" ca="1" si="9"/>
        <v>D:t</v>
      </c>
      <c r="P77" t="str">
        <f t="shared" ca="1" si="10"/>
        <v>D9:t9</v>
      </c>
    </row>
    <row r="78" spans="1:16">
      <c r="A78" t="str">
        <f t="shared" ref="A78:A141" si="13">IF(LEFT(RIGHT(D78,3),1)="-",RIGHT(D78,2),RIGHT(D78,3))</f>
        <v>12</v>
      </c>
      <c r="B78" t="str">
        <f t="shared" ref="B78:B141" ca="1" si="14">VLOOKUP(H78,$A$1:$K$5,11,FALSE)</f>
        <v>PU</v>
      </c>
      <c r="C78" t="str">
        <f t="shared" ref="C78:C141" si="15">IF(RIGHT(LEFT(D78,LEN(D78)-3),1)="-",LEFT(D78,LEN(D78)-4),LEFT(D78,LEN(D78)-3))</f>
        <v>G-11PU</v>
      </c>
      <c r="D78" t="s">
        <v>801</v>
      </c>
      <c r="E78">
        <f t="shared" ca="1" si="12"/>
        <v>0</v>
      </c>
      <c r="H78" t="str">
        <f t="shared" ref="H78:H141" ca="1" si="16">IF(I78&lt;&gt;0,I78,IF(J78&lt;&gt;0,J78,IF(K78&lt;&gt;0,K78,IF(L78&lt;&gt;0,L78,IF(M78&lt;&gt;0,M78,"")))))</f>
        <v>'GOOD PU'!</v>
      </c>
      <c r="I78" s="463">
        <f t="shared" ref="I78:I141" ca="1" si="17">IF(IFERROR(VLOOKUP($C78,INDIRECT(I$12&amp;$H$6),1,FALSE),0)&lt;&gt;0,I$12,0)</f>
        <v>0</v>
      </c>
      <c r="J78" s="463">
        <f t="shared" ref="J78:J141" ca="1" si="18">IF(IFERROR(VLOOKUP($C78,INDIRECT(J$12&amp;$H$7),1,FALSE),0)&lt;&gt;0,J$12,0)</f>
        <v>0</v>
      </c>
      <c r="K78">
        <f t="shared" ref="K78:K141" ca="1" si="19">IF(IFERROR(VLOOKUP($C78,INDIRECT(K$12&amp;$H$8),1,FALSE),0)&lt;&gt;0,K$12,0)</f>
        <v>0</v>
      </c>
      <c r="L78" t="str">
        <f t="shared" ref="L78:L141" ca="1" si="20">IF(IFERROR(VLOOKUP($C78,INDIRECT(L$12&amp;$H$9),1,FALSE),0)&lt;&gt;0,L$12,0)</f>
        <v>'GOOD PU'!</v>
      </c>
      <c r="M78">
        <f t="shared" ref="M78:N141" ca="1" si="21">IF(IFERROR(VLOOKUP($C78,INDIRECT(M$12&amp;$H$10),1,FALSE),0)&lt;&gt;0,M$12,0)</f>
        <v>0</v>
      </c>
      <c r="N78">
        <f t="shared" ca="1" si="21"/>
        <v>0</v>
      </c>
      <c r="O78" t="str">
        <f t="shared" ref="O78:O141" ca="1" si="22">VLOOKUP($H78,$G$6:$I$10,2,FALSE)</f>
        <v>D:t</v>
      </c>
      <c r="P78" t="str">
        <f t="shared" ref="P78:P141" ca="1" si="23">VLOOKUP($H78,$G$6:$I$10,3,FALSE)</f>
        <v>D9:t9</v>
      </c>
    </row>
    <row r="79" spans="1:16">
      <c r="A79" t="str">
        <f t="shared" si="13"/>
        <v>14</v>
      </c>
      <c r="B79" t="str">
        <f t="shared" ca="1" si="14"/>
        <v>PU</v>
      </c>
      <c r="C79" t="str">
        <f t="shared" si="15"/>
        <v>G-11PU</v>
      </c>
      <c r="D79" t="s">
        <v>802</v>
      </c>
      <c r="E79">
        <f t="shared" ca="1" si="12"/>
        <v>0</v>
      </c>
      <c r="H79" t="str">
        <f t="shared" ca="1" si="16"/>
        <v>'GOOD PU'!</v>
      </c>
      <c r="I79" s="463">
        <f t="shared" ca="1" si="17"/>
        <v>0</v>
      </c>
      <c r="J79" s="463">
        <f t="shared" ca="1" si="18"/>
        <v>0</v>
      </c>
      <c r="K79">
        <f t="shared" ca="1" si="19"/>
        <v>0</v>
      </c>
      <c r="L79" t="str">
        <f t="shared" ca="1" si="20"/>
        <v>'GOOD PU'!</v>
      </c>
      <c r="M79">
        <f t="shared" ca="1" si="21"/>
        <v>0</v>
      </c>
      <c r="N79">
        <f t="shared" ca="1" si="21"/>
        <v>0</v>
      </c>
      <c r="O79" t="str">
        <f t="shared" ca="1" si="22"/>
        <v>D:t</v>
      </c>
      <c r="P79" t="str">
        <f t="shared" ca="1" si="23"/>
        <v>D9:t9</v>
      </c>
    </row>
    <row r="80" spans="1:16">
      <c r="A80" t="str">
        <f t="shared" si="13"/>
        <v>01</v>
      </c>
      <c r="B80" t="str">
        <f t="shared" ca="1" si="14"/>
        <v>PE</v>
      </c>
      <c r="C80" t="str">
        <f t="shared" si="15"/>
        <v>G-12PE</v>
      </c>
      <c r="D80" t="s">
        <v>337</v>
      </c>
      <c r="E80">
        <f t="shared" ca="1" si="12"/>
        <v>0</v>
      </c>
      <c r="H80" t="str">
        <f t="shared" ca="1" si="16"/>
        <v>'GOOD PE'!</v>
      </c>
      <c r="I80" s="463">
        <f t="shared" ca="1" si="17"/>
        <v>0</v>
      </c>
      <c r="J80" s="463">
        <f t="shared" ca="1" si="18"/>
        <v>0</v>
      </c>
      <c r="K80">
        <f t="shared" ca="1" si="19"/>
        <v>0</v>
      </c>
      <c r="L80">
        <f t="shared" ca="1" si="20"/>
        <v>0</v>
      </c>
      <c r="M80" t="str">
        <f t="shared" ca="1" si="21"/>
        <v>'GOOD PE'!</v>
      </c>
      <c r="N80">
        <f t="shared" ca="1" si="21"/>
        <v>0</v>
      </c>
      <c r="O80" t="str">
        <f t="shared" ca="1" si="22"/>
        <v>C:AP</v>
      </c>
      <c r="P80" t="str">
        <f t="shared" ca="1" si="23"/>
        <v>C9:AP9</v>
      </c>
    </row>
    <row r="81" spans="1:16">
      <c r="A81" t="str">
        <f t="shared" si="13"/>
        <v>02</v>
      </c>
      <c r="B81" t="str">
        <f t="shared" ca="1" si="14"/>
        <v>PE</v>
      </c>
      <c r="C81" t="str">
        <f t="shared" si="15"/>
        <v>G-12PE</v>
      </c>
      <c r="D81" t="s">
        <v>338</v>
      </c>
      <c r="E81">
        <f t="shared" ca="1" si="12"/>
        <v>0</v>
      </c>
      <c r="H81" t="str">
        <f t="shared" ca="1" si="16"/>
        <v>'GOOD PE'!</v>
      </c>
      <c r="I81" s="463">
        <f t="shared" ca="1" si="17"/>
        <v>0</v>
      </c>
      <c r="J81" s="463">
        <f t="shared" ca="1" si="18"/>
        <v>0</v>
      </c>
      <c r="K81">
        <f t="shared" ca="1" si="19"/>
        <v>0</v>
      </c>
      <c r="L81">
        <f t="shared" ca="1" si="20"/>
        <v>0</v>
      </c>
      <c r="M81" t="str">
        <f t="shared" ca="1" si="21"/>
        <v>'GOOD PE'!</v>
      </c>
      <c r="N81">
        <f t="shared" ca="1" si="21"/>
        <v>0</v>
      </c>
      <c r="O81" t="str">
        <f t="shared" ca="1" si="22"/>
        <v>C:AP</v>
      </c>
      <c r="P81" t="str">
        <f t="shared" ca="1" si="23"/>
        <v>C9:AP9</v>
      </c>
    </row>
    <row r="82" spans="1:16">
      <c r="A82" t="str">
        <f t="shared" si="13"/>
        <v>03</v>
      </c>
      <c r="B82" t="str">
        <f t="shared" ca="1" si="14"/>
        <v>PE</v>
      </c>
      <c r="C82" t="str">
        <f t="shared" si="15"/>
        <v>G-12PE</v>
      </c>
      <c r="D82" t="s">
        <v>339</v>
      </c>
      <c r="E82">
        <f t="shared" ca="1" si="12"/>
        <v>0</v>
      </c>
      <c r="H82" t="str">
        <f t="shared" ca="1" si="16"/>
        <v>'GOOD PE'!</v>
      </c>
      <c r="I82" s="463">
        <f t="shared" ca="1" si="17"/>
        <v>0</v>
      </c>
      <c r="J82" s="463">
        <f t="shared" ca="1" si="18"/>
        <v>0</v>
      </c>
      <c r="K82">
        <f t="shared" ca="1" si="19"/>
        <v>0</v>
      </c>
      <c r="L82">
        <f t="shared" ca="1" si="20"/>
        <v>0</v>
      </c>
      <c r="M82" t="str">
        <f t="shared" ca="1" si="21"/>
        <v>'GOOD PE'!</v>
      </c>
      <c r="N82">
        <f t="shared" ca="1" si="21"/>
        <v>0</v>
      </c>
      <c r="O82" t="str">
        <f t="shared" ca="1" si="22"/>
        <v>C:AP</v>
      </c>
      <c r="P82" t="str">
        <f t="shared" ca="1" si="23"/>
        <v>C9:AP9</v>
      </c>
    </row>
    <row r="83" spans="1:16">
      <c r="A83" t="str">
        <f t="shared" si="13"/>
        <v>04</v>
      </c>
      <c r="B83" t="str">
        <f t="shared" ca="1" si="14"/>
        <v>PE</v>
      </c>
      <c r="C83" t="str">
        <f t="shared" si="15"/>
        <v>G-12PE</v>
      </c>
      <c r="D83" t="s">
        <v>340</v>
      </c>
      <c r="E83">
        <f t="shared" ca="1" si="12"/>
        <v>0</v>
      </c>
      <c r="H83" t="str">
        <f t="shared" ca="1" si="16"/>
        <v>'GOOD PE'!</v>
      </c>
      <c r="I83" s="463">
        <f t="shared" ca="1" si="17"/>
        <v>0</v>
      </c>
      <c r="J83" s="463">
        <f t="shared" ca="1" si="18"/>
        <v>0</v>
      </c>
      <c r="K83">
        <f t="shared" ca="1" si="19"/>
        <v>0</v>
      </c>
      <c r="L83">
        <f t="shared" ca="1" si="20"/>
        <v>0</v>
      </c>
      <c r="M83" t="str">
        <f t="shared" ca="1" si="21"/>
        <v>'GOOD PE'!</v>
      </c>
      <c r="N83">
        <f t="shared" ca="1" si="21"/>
        <v>0</v>
      </c>
      <c r="O83" t="str">
        <f t="shared" ca="1" si="22"/>
        <v>C:AP</v>
      </c>
      <c r="P83" t="str">
        <f t="shared" ca="1" si="23"/>
        <v>C9:AP9</v>
      </c>
    </row>
    <row r="84" spans="1:16">
      <c r="A84" t="str">
        <f t="shared" si="13"/>
        <v>05</v>
      </c>
      <c r="B84" t="str">
        <f t="shared" ca="1" si="14"/>
        <v>PE</v>
      </c>
      <c r="C84" t="str">
        <f t="shared" si="15"/>
        <v>G-12PE</v>
      </c>
      <c r="D84" t="s">
        <v>341</v>
      </c>
      <c r="E84">
        <f t="shared" ca="1" si="12"/>
        <v>0</v>
      </c>
      <c r="H84" t="str">
        <f t="shared" ca="1" si="16"/>
        <v>'GOOD PE'!</v>
      </c>
      <c r="I84" s="463">
        <f t="shared" ca="1" si="17"/>
        <v>0</v>
      </c>
      <c r="J84" s="463">
        <f t="shared" ca="1" si="18"/>
        <v>0</v>
      </c>
      <c r="K84">
        <f t="shared" ca="1" si="19"/>
        <v>0</v>
      </c>
      <c r="L84">
        <f t="shared" ca="1" si="20"/>
        <v>0</v>
      </c>
      <c r="M84" t="str">
        <f t="shared" ca="1" si="21"/>
        <v>'GOOD PE'!</v>
      </c>
      <c r="N84">
        <f t="shared" ca="1" si="21"/>
        <v>0</v>
      </c>
      <c r="O84" t="str">
        <f t="shared" ca="1" si="22"/>
        <v>C:AP</v>
      </c>
      <c r="P84" t="str">
        <f t="shared" ca="1" si="23"/>
        <v>C9:AP9</v>
      </c>
    </row>
    <row r="85" spans="1:16">
      <c r="A85" t="str">
        <f t="shared" si="13"/>
        <v>06</v>
      </c>
      <c r="B85" t="str">
        <f t="shared" ca="1" si="14"/>
        <v>PE</v>
      </c>
      <c r="C85" t="str">
        <f t="shared" si="15"/>
        <v>G-12PE</v>
      </c>
      <c r="D85" t="s">
        <v>342</v>
      </c>
      <c r="E85">
        <f t="shared" ca="1" si="12"/>
        <v>0</v>
      </c>
      <c r="H85" t="str">
        <f t="shared" ca="1" si="16"/>
        <v>'GOOD PE'!</v>
      </c>
      <c r="I85" s="463">
        <f t="shared" ca="1" si="17"/>
        <v>0</v>
      </c>
      <c r="J85" s="463">
        <f t="shared" ca="1" si="18"/>
        <v>0</v>
      </c>
      <c r="K85">
        <f t="shared" ca="1" si="19"/>
        <v>0</v>
      </c>
      <c r="L85">
        <f t="shared" ca="1" si="20"/>
        <v>0</v>
      </c>
      <c r="M85" t="str">
        <f t="shared" ca="1" si="21"/>
        <v>'GOOD PE'!</v>
      </c>
      <c r="N85">
        <f t="shared" ca="1" si="21"/>
        <v>0</v>
      </c>
      <c r="O85" t="str">
        <f t="shared" ca="1" si="22"/>
        <v>C:AP</v>
      </c>
      <c r="P85" t="str">
        <f t="shared" ca="1" si="23"/>
        <v>C9:AP9</v>
      </c>
    </row>
    <row r="86" spans="1:16">
      <c r="A86" t="str">
        <f t="shared" si="13"/>
        <v>07</v>
      </c>
      <c r="B86" t="str">
        <f t="shared" ca="1" si="14"/>
        <v>PE</v>
      </c>
      <c r="C86" t="str">
        <f t="shared" si="15"/>
        <v>G-12PE</v>
      </c>
      <c r="D86" t="s">
        <v>459</v>
      </c>
      <c r="E86">
        <f t="shared" ca="1" si="12"/>
        <v>0</v>
      </c>
      <c r="H86" t="str">
        <f t="shared" ca="1" si="16"/>
        <v>'GOOD PE'!</v>
      </c>
      <c r="I86" s="463">
        <f t="shared" ca="1" si="17"/>
        <v>0</v>
      </c>
      <c r="J86" s="463">
        <f t="shared" ca="1" si="18"/>
        <v>0</v>
      </c>
      <c r="K86">
        <f t="shared" ca="1" si="19"/>
        <v>0</v>
      </c>
      <c r="L86">
        <f t="shared" ca="1" si="20"/>
        <v>0</v>
      </c>
      <c r="M86" t="str">
        <f t="shared" ca="1" si="21"/>
        <v>'GOOD PE'!</v>
      </c>
      <c r="N86">
        <f t="shared" ca="1" si="21"/>
        <v>0</v>
      </c>
      <c r="O86" t="str">
        <f t="shared" ca="1" si="22"/>
        <v>C:AP</v>
      </c>
      <c r="P86" t="str">
        <f t="shared" ca="1" si="23"/>
        <v>C9:AP9</v>
      </c>
    </row>
    <row r="87" spans="1:16">
      <c r="A87" t="str">
        <f t="shared" si="13"/>
        <v>08</v>
      </c>
      <c r="B87" t="str">
        <f t="shared" ca="1" si="14"/>
        <v>PE</v>
      </c>
      <c r="C87" t="str">
        <f t="shared" si="15"/>
        <v>G-12PE</v>
      </c>
      <c r="D87" t="s">
        <v>480</v>
      </c>
      <c r="E87">
        <f t="shared" ca="1" si="12"/>
        <v>0</v>
      </c>
      <c r="H87" t="str">
        <f t="shared" ca="1" si="16"/>
        <v>'GOOD PE'!</v>
      </c>
      <c r="I87" s="463">
        <f t="shared" ca="1" si="17"/>
        <v>0</v>
      </c>
      <c r="J87" s="463">
        <f t="shared" ca="1" si="18"/>
        <v>0</v>
      </c>
      <c r="K87">
        <f t="shared" ca="1" si="19"/>
        <v>0</v>
      </c>
      <c r="L87">
        <f t="shared" ca="1" si="20"/>
        <v>0</v>
      </c>
      <c r="M87" t="str">
        <f t="shared" ca="1" si="21"/>
        <v>'GOOD PE'!</v>
      </c>
      <c r="N87">
        <f t="shared" ca="1" si="21"/>
        <v>0</v>
      </c>
      <c r="O87" t="str">
        <f t="shared" ca="1" si="22"/>
        <v>C:AP</v>
      </c>
      <c r="P87" t="str">
        <f t="shared" ca="1" si="23"/>
        <v>C9:AP9</v>
      </c>
    </row>
    <row r="88" spans="1:16">
      <c r="A88" t="str">
        <f t="shared" si="13"/>
        <v>09</v>
      </c>
      <c r="B88" t="str">
        <f t="shared" ca="1" si="14"/>
        <v>PE</v>
      </c>
      <c r="C88" t="str">
        <f t="shared" si="15"/>
        <v>G-12PE</v>
      </c>
      <c r="D88" t="s">
        <v>343</v>
      </c>
      <c r="E88">
        <f t="shared" ca="1" si="12"/>
        <v>0</v>
      </c>
      <c r="H88" t="str">
        <f t="shared" ca="1" si="16"/>
        <v>'GOOD PE'!</v>
      </c>
      <c r="I88" s="463">
        <f t="shared" ca="1" si="17"/>
        <v>0</v>
      </c>
      <c r="J88" s="463">
        <f t="shared" ca="1" si="18"/>
        <v>0</v>
      </c>
      <c r="K88">
        <f t="shared" ca="1" si="19"/>
        <v>0</v>
      </c>
      <c r="L88">
        <f t="shared" ca="1" si="20"/>
        <v>0</v>
      </c>
      <c r="M88" t="str">
        <f t="shared" ca="1" si="21"/>
        <v>'GOOD PE'!</v>
      </c>
      <c r="N88">
        <f t="shared" ca="1" si="21"/>
        <v>0</v>
      </c>
      <c r="O88" t="str">
        <f t="shared" ca="1" si="22"/>
        <v>C:AP</v>
      </c>
      <c r="P88" t="str">
        <f t="shared" ca="1" si="23"/>
        <v>C9:AP9</v>
      </c>
    </row>
    <row r="89" spans="1:16">
      <c r="A89" t="str">
        <f t="shared" si="13"/>
        <v>10</v>
      </c>
      <c r="B89" t="str">
        <f t="shared" ca="1" si="14"/>
        <v>PE</v>
      </c>
      <c r="C89" t="str">
        <f t="shared" si="15"/>
        <v>G-12PE</v>
      </c>
      <c r="D89" t="s">
        <v>522</v>
      </c>
      <c r="E89">
        <f t="shared" ca="1" si="12"/>
        <v>0</v>
      </c>
      <c r="H89" t="str">
        <f t="shared" ca="1" si="16"/>
        <v>'GOOD PE'!</v>
      </c>
      <c r="I89" s="463">
        <f t="shared" ca="1" si="17"/>
        <v>0</v>
      </c>
      <c r="J89" s="463">
        <f t="shared" ca="1" si="18"/>
        <v>0</v>
      </c>
      <c r="K89">
        <f t="shared" ca="1" si="19"/>
        <v>0</v>
      </c>
      <c r="L89">
        <f t="shared" ca="1" si="20"/>
        <v>0</v>
      </c>
      <c r="M89" t="str">
        <f t="shared" ca="1" si="21"/>
        <v>'GOOD PE'!</v>
      </c>
      <c r="N89">
        <f t="shared" ca="1" si="21"/>
        <v>0</v>
      </c>
      <c r="O89" t="str">
        <f t="shared" ca="1" si="22"/>
        <v>C:AP</v>
      </c>
      <c r="P89" t="str">
        <f t="shared" ca="1" si="23"/>
        <v>C9:AP9</v>
      </c>
    </row>
    <row r="90" spans="1:16">
      <c r="A90" t="str">
        <f t="shared" si="13"/>
        <v>11</v>
      </c>
      <c r="B90" t="str">
        <f t="shared" ca="1" si="14"/>
        <v>PE</v>
      </c>
      <c r="C90" t="str">
        <f t="shared" si="15"/>
        <v>G-12PE</v>
      </c>
      <c r="D90" t="s">
        <v>344</v>
      </c>
      <c r="E90">
        <f t="shared" ca="1" si="12"/>
        <v>0</v>
      </c>
      <c r="H90" t="str">
        <f t="shared" ca="1" si="16"/>
        <v>'GOOD PE'!</v>
      </c>
      <c r="I90" s="463">
        <f t="shared" ca="1" si="17"/>
        <v>0</v>
      </c>
      <c r="J90" s="463">
        <f t="shared" ca="1" si="18"/>
        <v>0</v>
      </c>
      <c r="K90">
        <f t="shared" ca="1" si="19"/>
        <v>0</v>
      </c>
      <c r="L90">
        <f t="shared" ca="1" si="20"/>
        <v>0</v>
      </c>
      <c r="M90" t="str">
        <f t="shared" ca="1" si="21"/>
        <v>'GOOD PE'!</v>
      </c>
      <c r="N90">
        <f t="shared" ca="1" si="21"/>
        <v>0</v>
      </c>
      <c r="O90" t="str">
        <f t="shared" ca="1" si="22"/>
        <v>C:AP</v>
      </c>
      <c r="P90" t="str">
        <f t="shared" ca="1" si="23"/>
        <v>C9:AP9</v>
      </c>
    </row>
    <row r="91" spans="1:16">
      <c r="A91" t="str">
        <f t="shared" si="13"/>
        <v>12</v>
      </c>
      <c r="B91" t="str">
        <f t="shared" ca="1" si="14"/>
        <v>PE</v>
      </c>
      <c r="C91" t="str">
        <f t="shared" si="15"/>
        <v>G-12PE</v>
      </c>
      <c r="D91" t="s">
        <v>345</v>
      </c>
      <c r="E91">
        <f t="shared" ca="1" si="12"/>
        <v>0</v>
      </c>
      <c r="H91" t="str">
        <f t="shared" ca="1" si="16"/>
        <v>'GOOD PE'!</v>
      </c>
      <c r="I91" s="463">
        <f t="shared" ca="1" si="17"/>
        <v>0</v>
      </c>
      <c r="J91" s="463">
        <f t="shared" ca="1" si="18"/>
        <v>0</v>
      </c>
      <c r="K91">
        <f t="shared" ca="1" si="19"/>
        <v>0</v>
      </c>
      <c r="L91">
        <f t="shared" ca="1" si="20"/>
        <v>0</v>
      </c>
      <c r="M91" t="str">
        <f t="shared" ca="1" si="21"/>
        <v>'GOOD PE'!</v>
      </c>
      <c r="N91">
        <f t="shared" ca="1" si="21"/>
        <v>0</v>
      </c>
      <c r="O91" t="str">
        <f t="shared" ca="1" si="22"/>
        <v>C:AP</v>
      </c>
      <c r="P91" t="str">
        <f t="shared" ca="1" si="23"/>
        <v>C9:AP9</v>
      </c>
    </row>
    <row r="92" spans="1:16">
      <c r="A92" t="str">
        <f t="shared" si="13"/>
        <v>13</v>
      </c>
      <c r="B92" t="str">
        <f t="shared" ca="1" si="14"/>
        <v>PE</v>
      </c>
      <c r="C92" t="str">
        <f t="shared" si="15"/>
        <v>G-12PE</v>
      </c>
      <c r="D92" t="s">
        <v>543</v>
      </c>
      <c r="E92">
        <f t="shared" ca="1" si="12"/>
        <v>0</v>
      </c>
      <c r="H92" t="str">
        <f t="shared" ca="1" si="16"/>
        <v>'GOOD PE'!</v>
      </c>
      <c r="I92" s="463">
        <f t="shared" ca="1" si="17"/>
        <v>0</v>
      </c>
      <c r="J92" s="463">
        <f t="shared" ca="1" si="18"/>
        <v>0</v>
      </c>
      <c r="K92">
        <f t="shared" ca="1" si="19"/>
        <v>0</v>
      </c>
      <c r="L92">
        <f t="shared" ca="1" si="20"/>
        <v>0</v>
      </c>
      <c r="M92" t="str">
        <f t="shared" ca="1" si="21"/>
        <v>'GOOD PE'!</v>
      </c>
      <c r="N92">
        <f t="shared" ca="1" si="21"/>
        <v>0</v>
      </c>
      <c r="O92" t="str">
        <f t="shared" ca="1" si="22"/>
        <v>C:AP</v>
      </c>
      <c r="P92" t="str">
        <f t="shared" ca="1" si="23"/>
        <v>C9:AP9</v>
      </c>
    </row>
    <row r="93" spans="1:16">
      <c r="A93" t="str">
        <f t="shared" si="13"/>
        <v>14</v>
      </c>
      <c r="B93" t="str">
        <f t="shared" ca="1" si="14"/>
        <v>PE</v>
      </c>
      <c r="C93" t="str">
        <f t="shared" si="15"/>
        <v>G-12PE</v>
      </c>
      <c r="D93" t="s">
        <v>346</v>
      </c>
      <c r="E93">
        <f t="shared" ca="1" si="12"/>
        <v>0</v>
      </c>
      <c r="H93" t="str">
        <f t="shared" ca="1" si="16"/>
        <v>'GOOD PE'!</v>
      </c>
      <c r="I93" s="463">
        <f t="shared" ca="1" si="17"/>
        <v>0</v>
      </c>
      <c r="J93" s="463">
        <f t="shared" ca="1" si="18"/>
        <v>0</v>
      </c>
      <c r="K93">
        <f t="shared" ca="1" si="19"/>
        <v>0</v>
      </c>
      <c r="L93">
        <f t="shared" ca="1" si="20"/>
        <v>0</v>
      </c>
      <c r="M93" t="str">
        <f t="shared" ca="1" si="21"/>
        <v>'GOOD PE'!</v>
      </c>
      <c r="N93">
        <f t="shared" ca="1" si="21"/>
        <v>0</v>
      </c>
      <c r="O93" t="str">
        <f t="shared" ca="1" si="22"/>
        <v>C:AP</v>
      </c>
      <c r="P93" t="str">
        <f t="shared" ca="1" si="23"/>
        <v>C9:AP9</v>
      </c>
    </row>
    <row r="94" spans="1:16">
      <c r="A94" t="str">
        <f t="shared" si="13"/>
        <v>15</v>
      </c>
      <c r="B94" t="str">
        <f t="shared" ca="1" si="14"/>
        <v>PE</v>
      </c>
      <c r="C94" t="str">
        <f t="shared" si="15"/>
        <v>G-12PE</v>
      </c>
      <c r="D94" t="s">
        <v>501</v>
      </c>
      <c r="E94">
        <f t="shared" ca="1" si="12"/>
        <v>0</v>
      </c>
      <c r="H94" t="str">
        <f t="shared" ca="1" si="16"/>
        <v>'GOOD PE'!</v>
      </c>
      <c r="I94" s="463">
        <f t="shared" ca="1" si="17"/>
        <v>0</v>
      </c>
      <c r="J94" s="463">
        <f t="shared" ca="1" si="18"/>
        <v>0</v>
      </c>
      <c r="K94">
        <f t="shared" ca="1" si="19"/>
        <v>0</v>
      </c>
      <c r="L94">
        <f t="shared" ca="1" si="20"/>
        <v>0</v>
      </c>
      <c r="M94" t="str">
        <f t="shared" ca="1" si="21"/>
        <v>'GOOD PE'!</v>
      </c>
      <c r="N94">
        <f t="shared" ca="1" si="21"/>
        <v>0</v>
      </c>
      <c r="O94" t="str">
        <f t="shared" ca="1" si="22"/>
        <v>C:AP</v>
      </c>
      <c r="P94" t="str">
        <f t="shared" ca="1" si="23"/>
        <v>C9:AP9</v>
      </c>
    </row>
    <row r="95" spans="1:16">
      <c r="A95" t="str">
        <f t="shared" si="13"/>
        <v>19</v>
      </c>
      <c r="B95" t="str">
        <f t="shared" ca="1" si="14"/>
        <v>PE</v>
      </c>
      <c r="C95" t="str">
        <f t="shared" si="15"/>
        <v>G-12PE</v>
      </c>
      <c r="D95" t="s">
        <v>1289</v>
      </c>
      <c r="E95">
        <f t="shared" ca="1" si="12"/>
        <v>0</v>
      </c>
      <c r="H95" t="str">
        <f t="shared" ca="1" si="16"/>
        <v>'GOOD PE'!</v>
      </c>
      <c r="I95" s="463">
        <f t="shared" ca="1" si="17"/>
        <v>0</v>
      </c>
      <c r="J95" s="463">
        <f t="shared" ca="1" si="18"/>
        <v>0</v>
      </c>
      <c r="K95">
        <f t="shared" ca="1" si="19"/>
        <v>0</v>
      </c>
      <c r="L95">
        <f t="shared" ca="1" si="20"/>
        <v>0</v>
      </c>
      <c r="M95" t="str">
        <f t="shared" ca="1" si="21"/>
        <v>'GOOD PE'!</v>
      </c>
      <c r="N95">
        <f t="shared" ca="1" si="21"/>
        <v>0</v>
      </c>
      <c r="O95" t="str">
        <f t="shared" ca="1" si="22"/>
        <v>C:AP</v>
      </c>
      <c r="P95" t="str">
        <f t="shared" ca="1" si="23"/>
        <v>C9:AP9</v>
      </c>
    </row>
    <row r="96" spans="1:16">
      <c r="A96" t="str">
        <f t="shared" si="13"/>
        <v>34</v>
      </c>
      <c r="B96" t="str">
        <f t="shared" ca="1" si="14"/>
        <v>PE</v>
      </c>
      <c r="C96" t="str">
        <f t="shared" si="15"/>
        <v>G-12PE</v>
      </c>
      <c r="D96" t="s">
        <v>1290</v>
      </c>
      <c r="E96">
        <f t="shared" ca="1" si="12"/>
        <v>0</v>
      </c>
      <c r="H96" t="str">
        <f t="shared" ca="1" si="16"/>
        <v>'GOOD PE'!</v>
      </c>
      <c r="I96" s="463">
        <f t="shared" ca="1" si="17"/>
        <v>0</v>
      </c>
      <c r="J96" s="463">
        <f t="shared" ca="1" si="18"/>
        <v>0</v>
      </c>
      <c r="K96">
        <f t="shared" ca="1" si="19"/>
        <v>0</v>
      </c>
      <c r="L96">
        <f t="shared" ca="1" si="20"/>
        <v>0</v>
      </c>
      <c r="M96" t="str">
        <f t="shared" ca="1" si="21"/>
        <v>'GOOD PE'!</v>
      </c>
      <c r="N96">
        <f t="shared" ca="1" si="21"/>
        <v>0</v>
      </c>
      <c r="O96" t="str">
        <f t="shared" ca="1" si="22"/>
        <v>C:AP</v>
      </c>
      <c r="P96" t="str">
        <f t="shared" ca="1" si="23"/>
        <v>C9:AP9</v>
      </c>
    </row>
    <row r="97" spans="1:16">
      <c r="A97" t="str">
        <f t="shared" si="13"/>
        <v>35</v>
      </c>
      <c r="B97" t="str">
        <f t="shared" ca="1" si="14"/>
        <v>PE</v>
      </c>
      <c r="C97" t="str">
        <f t="shared" si="15"/>
        <v>G-12PE</v>
      </c>
      <c r="D97" t="s">
        <v>1291</v>
      </c>
      <c r="E97">
        <f t="shared" ca="1" si="12"/>
        <v>0</v>
      </c>
      <c r="H97" t="str">
        <f t="shared" ca="1" si="16"/>
        <v>'GOOD PE'!</v>
      </c>
      <c r="I97" s="463">
        <f t="shared" ca="1" si="17"/>
        <v>0</v>
      </c>
      <c r="J97" s="463">
        <f t="shared" ca="1" si="18"/>
        <v>0</v>
      </c>
      <c r="K97">
        <f t="shared" ca="1" si="19"/>
        <v>0</v>
      </c>
      <c r="L97">
        <f t="shared" ca="1" si="20"/>
        <v>0</v>
      </c>
      <c r="M97" t="str">
        <f t="shared" ca="1" si="21"/>
        <v>'GOOD PE'!</v>
      </c>
      <c r="N97">
        <f t="shared" ca="1" si="21"/>
        <v>0</v>
      </c>
      <c r="O97" t="str">
        <f t="shared" ca="1" si="22"/>
        <v>C:AP</v>
      </c>
      <c r="P97" t="str">
        <f t="shared" ca="1" si="23"/>
        <v>C9:AP9</v>
      </c>
    </row>
    <row r="98" spans="1:16">
      <c r="A98" t="str">
        <f t="shared" si="13"/>
        <v>36</v>
      </c>
      <c r="B98" t="str">
        <f t="shared" ca="1" si="14"/>
        <v>PE</v>
      </c>
      <c r="C98" t="str">
        <f t="shared" si="15"/>
        <v>G-12PE</v>
      </c>
      <c r="D98" t="s">
        <v>1292</v>
      </c>
      <c r="E98">
        <f t="shared" ca="1" si="12"/>
        <v>0</v>
      </c>
      <c r="H98" t="str">
        <f t="shared" ca="1" si="16"/>
        <v>'GOOD PE'!</v>
      </c>
      <c r="I98" s="463">
        <f t="shared" ca="1" si="17"/>
        <v>0</v>
      </c>
      <c r="J98" s="463">
        <f t="shared" ca="1" si="18"/>
        <v>0</v>
      </c>
      <c r="K98">
        <f t="shared" ca="1" si="19"/>
        <v>0</v>
      </c>
      <c r="L98">
        <f t="shared" ca="1" si="20"/>
        <v>0</v>
      </c>
      <c r="M98" t="str">
        <f t="shared" ca="1" si="21"/>
        <v>'GOOD PE'!</v>
      </c>
      <c r="N98">
        <f t="shared" ca="1" si="21"/>
        <v>0</v>
      </c>
      <c r="O98" t="str">
        <f t="shared" ca="1" si="22"/>
        <v>C:AP</v>
      </c>
      <c r="P98" t="str">
        <f t="shared" ca="1" si="23"/>
        <v>C9:AP9</v>
      </c>
    </row>
    <row r="99" spans="1:16">
      <c r="A99" t="str">
        <f t="shared" si="13"/>
        <v>01</v>
      </c>
      <c r="B99" t="str">
        <f t="shared" ca="1" si="14"/>
        <v>PE</v>
      </c>
      <c r="C99" t="str">
        <f t="shared" si="15"/>
        <v>G-13PE</v>
      </c>
      <c r="D99" t="s">
        <v>277</v>
      </c>
      <c r="E99">
        <f t="shared" ca="1" si="12"/>
        <v>0</v>
      </c>
      <c r="H99" t="str">
        <f t="shared" ca="1" si="16"/>
        <v>'GOOD PE'!</v>
      </c>
      <c r="I99" s="463">
        <f t="shared" ca="1" si="17"/>
        <v>0</v>
      </c>
      <c r="J99" s="463">
        <f t="shared" ca="1" si="18"/>
        <v>0</v>
      </c>
      <c r="K99">
        <f t="shared" ca="1" si="19"/>
        <v>0</v>
      </c>
      <c r="L99">
        <f t="shared" ca="1" si="20"/>
        <v>0</v>
      </c>
      <c r="M99" t="str">
        <f t="shared" ca="1" si="21"/>
        <v>'GOOD PE'!</v>
      </c>
      <c r="N99">
        <f t="shared" ca="1" si="21"/>
        <v>0</v>
      </c>
      <c r="O99" t="str">
        <f t="shared" ca="1" si="22"/>
        <v>C:AP</v>
      </c>
      <c r="P99" t="str">
        <f t="shared" ca="1" si="23"/>
        <v>C9:AP9</v>
      </c>
    </row>
    <row r="100" spans="1:16">
      <c r="A100" t="str">
        <f t="shared" si="13"/>
        <v>02</v>
      </c>
      <c r="B100" t="str">
        <f t="shared" ca="1" si="14"/>
        <v>PE</v>
      </c>
      <c r="C100" t="str">
        <f t="shared" si="15"/>
        <v>G-13PE</v>
      </c>
      <c r="D100" t="s">
        <v>278</v>
      </c>
      <c r="E100">
        <f t="shared" ca="1" si="12"/>
        <v>0</v>
      </c>
      <c r="H100" t="str">
        <f t="shared" ca="1" si="16"/>
        <v>'GOOD PE'!</v>
      </c>
      <c r="I100" s="463">
        <f t="shared" ca="1" si="17"/>
        <v>0</v>
      </c>
      <c r="J100" s="463">
        <f t="shared" ca="1" si="18"/>
        <v>0</v>
      </c>
      <c r="K100">
        <f t="shared" ca="1" si="19"/>
        <v>0</v>
      </c>
      <c r="L100">
        <f t="shared" ca="1" si="20"/>
        <v>0</v>
      </c>
      <c r="M100" t="str">
        <f t="shared" ca="1" si="21"/>
        <v>'GOOD PE'!</v>
      </c>
      <c r="N100">
        <f t="shared" ca="1" si="21"/>
        <v>0</v>
      </c>
      <c r="O100" t="str">
        <f t="shared" ca="1" si="22"/>
        <v>C:AP</v>
      </c>
      <c r="P100" t="str">
        <f t="shared" ca="1" si="23"/>
        <v>C9:AP9</v>
      </c>
    </row>
    <row r="101" spans="1:16">
      <c r="A101" t="str">
        <f t="shared" si="13"/>
        <v>03</v>
      </c>
      <c r="B101" t="str">
        <f t="shared" ca="1" si="14"/>
        <v>PE</v>
      </c>
      <c r="C101" t="str">
        <f t="shared" si="15"/>
        <v>G-13PE</v>
      </c>
      <c r="D101" t="s">
        <v>279</v>
      </c>
      <c r="E101">
        <f t="shared" ca="1" si="12"/>
        <v>0</v>
      </c>
      <c r="H101" t="str">
        <f t="shared" ca="1" si="16"/>
        <v>'GOOD PE'!</v>
      </c>
      <c r="I101" s="463">
        <f t="shared" ca="1" si="17"/>
        <v>0</v>
      </c>
      <c r="J101" s="463">
        <f t="shared" ca="1" si="18"/>
        <v>0</v>
      </c>
      <c r="K101">
        <f t="shared" ca="1" si="19"/>
        <v>0</v>
      </c>
      <c r="L101">
        <f t="shared" ca="1" si="20"/>
        <v>0</v>
      </c>
      <c r="M101" t="str">
        <f t="shared" ca="1" si="21"/>
        <v>'GOOD PE'!</v>
      </c>
      <c r="N101">
        <f t="shared" ca="1" si="21"/>
        <v>0</v>
      </c>
      <c r="O101" t="str">
        <f t="shared" ca="1" si="22"/>
        <v>C:AP</v>
      </c>
      <c r="P101" t="str">
        <f t="shared" ca="1" si="23"/>
        <v>C9:AP9</v>
      </c>
    </row>
    <row r="102" spans="1:16">
      <c r="A102" t="str">
        <f t="shared" si="13"/>
        <v>04</v>
      </c>
      <c r="B102" t="str">
        <f t="shared" ca="1" si="14"/>
        <v>PE</v>
      </c>
      <c r="C102" t="str">
        <f t="shared" si="15"/>
        <v>G-13PE</v>
      </c>
      <c r="D102" t="s">
        <v>280</v>
      </c>
      <c r="E102">
        <f t="shared" ca="1" si="12"/>
        <v>0</v>
      </c>
      <c r="H102" t="str">
        <f t="shared" ca="1" si="16"/>
        <v>'GOOD PE'!</v>
      </c>
      <c r="I102" s="463">
        <f t="shared" ca="1" si="17"/>
        <v>0</v>
      </c>
      <c r="J102" s="463">
        <f t="shared" ca="1" si="18"/>
        <v>0</v>
      </c>
      <c r="K102">
        <f t="shared" ca="1" si="19"/>
        <v>0</v>
      </c>
      <c r="L102">
        <f t="shared" ca="1" si="20"/>
        <v>0</v>
      </c>
      <c r="M102" t="str">
        <f t="shared" ca="1" si="21"/>
        <v>'GOOD PE'!</v>
      </c>
      <c r="N102">
        <f t="shared" ca="1" si="21"/>
        <v>0</v>
      </c>
      <c r="O102" t="str">
        <f t="shared" ca="1" si="22"/>
        <v>C:AP</v>
      </c>
      <c r="P102" t="str">
        <f t="shared" ca="1" si="23"/>
        <v>C9:AP9</v>
      </c>
    </row>
    <row r="103" spans="1:16">
      <c r="A103" t="str">
        <f t="shared" si="13"/>
        <v>05</v>
      </c>
      <c r="B103" t="str">
        <f t="shared" ca="1" si="14"/>
        <v>PE</v>
      </c>
      <c r="C103" t="str">
        <f t="shared" si="15"/>
        <v>G-13PE</v>
      </c>
      <c r="D103" t="s">
        <v>281</v>
      </c>
      <c r="E103">
        <f t="shared" ca="1" si="12"/>
        <v>0</v>
      </c>
      <c r="H103" t="str">
        <f t="shared" ca="1" si="16"/>
        <v>'GOOD PE'!</v>
      </c>
      <c r="I103" s="463">
        <f t="shared" ca="1" si="17"/>
        <v>0</v>
      </c>
      <c r="J103" s="463">
        <f t="shared" ca="1" si="18"/>
        <v>0</v>
      </c>
      <c r="K103">
        <f t="shared" ca="1" si="19"/>
        <v>0</v>
      </c>
      <c r="L103">
        <f t="shared" ca="1" si="20"/>
        <v>0</v>
      </c>
      <c r="M103" t="str">
        <f t="shared" ca="1" si="21"/>
        <v>'GOOD PE'!</v>
      </c>
      <c r="N103">
        <f t="shared" ca="1" si="21"/>
        <v>0</v>
      </c>
      <c r="O103" t="str">
        <f t="shared" ca="1" si="22"/>
        <v>C:AP</v>
      </c>
      <c r="P103" t="str">
        <f t="shared" ca="1" si="23"/>
        <v>C9:AP9</v>
      </c>
    </row>
    <row r="104" spans="1:16">
      <c r="A104" t="str">
        <f t="shared" si="13"/>
        <v>06</v>
      </c>
      <c r="B104" t="str">
        <f t="shared" ca="1" si="14"/>
        <v>PE</v>
      </c>
      <c r="C104" t="str">
        <f t="shared" si="15"/>
        <v>G-13PE</v>
      </c>
      <c r="D104" t="s">
        <v>282</v>
      </c>
      <c r="E104">
        <f t="shared" ca="1" si="12"/>
        <v>0</v>
      </c>
      <c r="H104" t="str">
        <f t="shared" ca="1" si="16"/>
        <v>'GOOD PE'!</v>
      </c>
      <c r="I104" s="463">
        <f t="shared" ca="1" si="17"/>
        <v>0</v>
      </c>
      <c r="J104" s="463">
        <f t="shared" ca="1" si="18"/>
        <v>0</v>
      </c>
      <c r="K104">
        <f t="shared" ca="1" si="19"/>
        <v>0</v>
      </c>
      <c r="L104">
        <f t="shared" ca="1" si="20"/>
        <v>0</v>
      </c>
      <c r="M104" t="str">
        <f t="shared" ca="1" si="21"/>
        <v>'GOOD PE'!</v>
      </c>
      <c r="N104">
        <f t="shared" ca="1" si="21"/>
        <v>0</v>
      </c>
      <c r="O104" t="str">
        <f t="shared" ca="1" si="22"/>
        <v>C:AP</v>
      </c>
      <c r="P104" t="str">
        <f t="shared" ca="1" si="23"/>
        <v>C9:AP9</v>
      </c>
    </row>
    <row r="105" spans="1:16">
      <c r="A105" t="str">
        <f t="shared" si="13"/>
        <v>07</v>
      </c>
      <c r="B105" t="str">
        <f t="shared" ca="1" si="14"/>
        <v>PE</v>
      </c>
      <c r="C105" t="str">
        <f t="shared" si="15"/>
        <v>G-13PE</v>
      </c>
      <c r="D105" t="s">
        <v>460</v>
      </c>
      <c r="E105">
        <f t="shared" ca="1" si="12"/>
        <v>0</v>
      </c>
      <c r="H105" t="str">
        <f t="shared" ca="1" si="16"/>
        <v>'GOOD PE'!</v>
      </c>
      <c r="I105" s="463">
        <f t="shared" ca="1" si="17"/>
        <v>0</v>
      </c>
      <c r="J105" s="463">
        <f t="shared" ca="1" si="18"/>
        <v>0</v>
      </c>
      <c r="K105">
        <f t="shared" ca="1" si="19"/>
        <v>0</v>
      </c>
      <c r="L105">
        <f t="shared" ca="1" si="20"/>
        <v>0</v>
      </c>
      <c r="M105" t="str">
        <f t="shared" ca="1" si="21"/>
        <v>'GOOD PE'!</v>
      </c>
      <c r="N105">
        <f t="shared" ca="1" si="21"/>
        <v>0</v>
      </c>
      <c r="O105" t="str">
        <f t="shared" ca="1" si="22"/>
        <v>C:AP</v>
      </c>
      <c r="P105" t="str">
        <f t="shared" ca="1" si="23"/>
        <v>C9:AP9</v>
      </c>
    </row>
    <row r="106" spans="1:16">
      <c r="A106" t="str">
        <f t="shared" si="13"/>
        <v>08</v>
      </c>
      <c r="B106" t="str">
        <f t="shared" ca="1" si="14"/>
        <v>PE</v>
      </c>
      <c r="C106" t="str">
        <f t="shared" si="15"/>
        <v>G-13PE</v>
      </c>
      <c r="D106" t="s">
        <v>481</v>
      </c>
      <c r="E106">
        <f t="shared" ca="1" si="12"/>
        <v>0</v>
      </c>
      <c r="H106" t="str">
        <f t="shared" ca="1" si="16"/>
        <v>'GOOD PE'!</v>
      </c>
      <c r="I106" s="463">
        <f t="shared" ca="1" si="17"/>
        <v>0</v>
      </c>
      <c r="J106" s="463">
        <f t="shared" ca="1" si="18"/>
        <v>0</v>
      </c>
      <c r="K106">
        <f t="shared" ca="1" si="19"/>
        <v>0</v>
      </c>
      <c r="L106">
        <f t="shared" ca="1" si="20"/>
        <v>0</v>
      </c>
      <c r="M106" t="str">
        <f t="shared" ca="1" si="21"/>
        <v>'GOOD PE'!</v>
      </c>
      <c r="N106">
        <f t="shared" ca="1" si="21"/>
        <v>0</v>
      </c>
      <c r="O106" t="str">
        <f t="shared" ca="1" si="22"/>
        <v>C:AP</v>
      </c>
      <c r="P106" t="str">
        <f t="shared" ca="1" si="23"/>
        <v>C9:AP9</v>
      </c>
    </row>
    <row r="107" spans="1:16">
      <c r="A107" t="str">
        <f t="shared" si="13"/>
        <v>09</v>
      </c>
      <c r="B107" t="str">
        <f t="shared" ca="1" si="14"/>
        <v>PE</v>
      </c>
      <c r="C107" t="str">
        <f t="shared" si="15"/>
        <v>G-13PE</v>
      </c>
      <c r="D107" t="s">
        <v>283</v>
      </c>
      <c r="E107">
        <f t="shared" ca="1" si="12"/>
        <v>0</v>
      </c>
      <c r="H107" t="str">
        <f t="shared" ca="1" si="16"/>
        <v>'GOOD PE'!</v>
      </c>
      <c r="I107" s="463">
        <f t="shared" ca="1" si="17"/>
        <v>0</v>
      </c>
      <c r="J107" s="463">
        <f t="shared" ca="1" si="18"/>
        <v>0</v>
      </c>
      <c r="K107">
        <f t="shared" ca="1" si="19"/>
        <v>0</v>
      </c>
      <c r="L107">
        <f t="shared" ca="1" si="20"/>
        <v>0</v>
      </c>
      <c r="M107" t="str">
        <f t="shared" ca="1" si="21"/>
        <v>'GOOD PE'!</v>
      </c>
      <c r="N107">
        <f t="shared" ca="1" si="21"/>
        <v>0</v>
      </c>
      <c r="O107" t="str">
        <f t="shared" ca="1" si="22"/>
        <v>C:AP</v>
      </c>
      <c r="P107" t="str">
        <f t="shared" ca="1" si="23"/>
        <v>C9:AP9</v>
      </c>
    </row>
    <row r="108" spans="1:16">
      <c r="A108" t="str">
        <f t="shared" si="13"/>
        <v>10</v>
      </c>
      <c r="B108" t="str">
        <f t="shared" ca="1" si="14"/>
        <v>PE</v>
      </c>
      <c r="C108" t="str">
        <f t="shared" si="15"/>
        <v>G-13PE</v>
      </c>
      <c r="D108" t="s">
        <v>523</v>
      </c>
      <c r="E108">
        <f t="shared" ca="1" si="12"/>
        <v>0</v>
      </c>
      <c r="H108" t="str">
        <f t="shared" ca="1" si="16"/>
        <v>'GOOD PE'!</v>
      </c>
      <c r="I108" s="463">
        <f t="shared" ca="1" si="17"/>
        <v>0</v>
      </c>
      <c r="J108" s="463">
        <f t="shared" ca="1" si="18"/>
        <v>0</v>
      </c>
      <c r="K108">
        <f t="shared" ca="1" si="19"/>
        <v>0</v>
      </c>
      <c r="L108">
        <f t="shared" ca="1" si="20"/>
        <v>0</v>
      </c>
      <c r="M108" t="str">
        <f t="shared" ca="1" si="21"/>
        <v>'GOOD PE'!</v>
      </c>
      <c r="N108">
        <f t="shared" ca="1" si="21"/>
        <v>0</v>
      </c>
      <c r="O108" t="str">
        <f t="shared" ca="1" si="22"/>
        <v>C:AP</v>
      </c>
      <c r="P108" t="str">
        <f t="shared" ca="1" si="23"/>
        <v>C9:AP9</v>
      </c>
    </row>
    <row r="109" spans="1:16">
      <c r="A109" t="str">
        <f t="shared" si="13"/>
        <v>11</v>
      </c>
      <c r="B109" t="str">
        <f t="shared" ca="1" si="14"/>
        <v>PE</v>
      </c>
      <c r="C109" t="str">
        <f t="shared" si="15"/>
        <v>G-13PE</v>
      </c>
      <c r="D109" t="s">
        <v>284</v>
      </c>
      <c r="E109">
        <f t="shared" ca="1" si="12"/>
        <v>0</v>
      </c>
      <c r="H109" t="str">
        <f t="shared" ca="1" si="16"/>
        <v>'GOOD PE'!</v>
      </c>
      <c r="I109" s="463">
        <f t="shared" ca="1" si="17"/>
        <v>0</v>
      </c>
      <c r="J109" s="463">
        <f t="shared" ca="1" si="18"/>
        <v>0</v>
      </c>
      <c r="K109">
        <f t="shared" ca="1" si="19"/>
        <v>0</v>
      </c>
      <c r="L109">
        <f t="shared" ca="1" si="20"/>
        <v>0</v>
      </c>
      <c r="M109" t="str">
        <f t="shared" ca="1" si="21"/>
        <v>'GOOD PE'!</v>
      </c>
      <c r="N109">
        <f t="shared" ca="1" si="21"/>
        <v>0</v>
      </c>
      <c r="O109" t="str">
        <f t="shared" ca="1" si="22"/>
        <v>C:AP</v>
      </c>
      <c r="P109" t="str">
        <f t="shared" ca="1" si="23"/>
        <v>C9:AP9</v>
      </c>
    </row>
    <row r="110" spans="1:16">
      <c r="A110" t="str">
        <f t="shared" si="13"/>
        <v>12</v>
      </c>
      <c r="B110" t="str">
        <f t="shared" ca="1" si="14"/>
        <v>PE</v>
      </c>
      <c r="C110" t="str">
        <f t="shared" si="15"/>
        <v>G-13PE</v>
      </c>
      <c r="D110" t="s">
        <v>285</v>
      </c>
      <c r="E110">
        <f t="shared" ca="1" si="12"/>
        <v>0</v>
      </c>
      <c r="H110" t="str">
        <f t="shared" ca="1" si="16"/>
        <v>'GOOD PE'!</v>
      </c>
      <c r="I110" s="463">
        <f t="shared" ca="1" si="17"/>
        <v>0</v>
      </c>
      <c r="J110" s="463">
        <f t="shared" ca="1" si="18"/>
        <v>0</v>
      </c>
      <c r="K110">
        <f t="shared" ca="1" si="19"/>
        <v>0</v>
      </c>
      <c r="L110">
        <f t="shared" ca="1" si="20"/>
        <v>0</v>
      </c>
      <c r="M110" t="str">
        <f t="shared" ca="1" si="21"/>
        <v>'GOOD PE'!</v>
      </c>
      <c r="N110">
        <f t="shared" ca="1" si="21"/>
        <v>0</v>
      </c>
      <c r="O110" t="str">
        <f t="shared" ca="1" si="22"/>
        <v>C:AP</v>
      </c>
      <c r="P110" t="str">
        <f t="shared" ca="1" si="23"/>
        <v>C9:AP9</v>
      </c>
    </row>
    <row r="111" spans="1:16">
      <c r="A111" t="str">
        <f t="shared" si="13"/>
        <v>13</v>
      </c>
      <c r="B111" t="str">
        <f t="shared" ca="1" si="14"/>
        <v>PE</v>
      </c>
      <c r="C111" t="str">
        <f t="shared" si="15"/>
        <v>G-13PE</v>
      </c>
      <c r="D111" t="s">
        <v>544</v>
      </c>
      <c r="E111">
        <f t="shared" ca="1" si="12"/>
        <v>0</v>
      </c>
      <c r="H111" t="str">
        <f t="shared" ca="1" si="16"/>
        <v>'GOOD PE'!</v>
      </c>
      <c r="I111" s="463">
        <f t="shared" ca="1" si="17"/>
        <v>0</v>
      </c>
      <c r="J111" s="463">
        <f t="shared" ca="1" si="18"/>
        <v>0</v>
      </c>
      <c r="K111">
        <f t="shared" ca="1" si="19"/>
        <v>0</v>
      </c>
      <c r="L111">
        <f t="shared" ca="1" si="20"/>
        <v>0</v>
      </c>
      <c r="M111" t="str">
        <f t="shared" ca="1" si="21"/>
        <v>'GOOD PE'!</v>
      </c>
      <c r="N111">
        <f t="shared" ca="1" si="21"/>
        <v>0</v>
      </c>
      <c r="O111" t="str">
        <f t="shared" ca="1" si="22"/>
        <v>C:AP</v>
      </c>
      <c r="P111" t="str">
        <f t="shared" ca="1" si="23"/>
        <v>C9:AP9</v>
      </c>
    </row>
    <row r="112" spans="1:16">
      <c r="A112" t="str">
        <f t="shared" si="13"/>
        <v>14</v>
      </c>
      <c r="B112" t="str">
        <f t="shared" ca="1" si="14"/>
        <v>PE</v>
      </c>
      <c r="C112" t="str">
        <f t="shared" si="15"/>
        <v>G-13PE</v>
      </c>
      <c r="D112" t="s">
        <v>286</v>
      </c>
      <c r="E112">
        <f t="shared" ca="1" si="12"/>
        <v>0</v>
      </c>
      <c r="H112" t="str">
        <f t="shared" ca="1" si="16"/>
        <v>'GOOD PE'!</v>
      </c>
      <c r="I112" s="463">
        <f t="shared" ca="1" si="17"/>
        <v>0</v>
      </c>
      <c r="J112" s="463">
        <f t="shared" ca="1" si="18"/>
        <v>0</v>
      </c>
      <c r="K112">
        <f t="shared" ca="1" si="19"/>
        <v>0</v>
      </c>
      <c r="L112">
        <f t="shared" ca="1" si="20"/>
        <v>0</v>
      </c>
      <c r="M112" t="str">
        <f t="shared" ca="1" si="21"/>
        <v>'GOOD PE'!</v>
      </c>
      <c r="N112">
        <f t="shared" ca="1" si="21"/>
        <v>0</v>
      </c>
      <c r="O112" t="str">
        <f t="shared" ca="1" si="22"/>
        <v>C:AP</v>
      </c>
      <c r="P112" t="str">
        <f t="shared" ca="1" si="23"/>
        <v>C9:AP9</v>
      </c>
    </row>
    <row r="113" spans="1:16">
      <c r="A113" t="str">
        <f t="shared" si="13"/>
        <v>15</v>
      </c>
      <c r="B113" t="str">
        <f t="shared" ca="1" si="14"/>
        <v>PE</v>
      </c>
      <c r="C113" t="str">
        <f t="shared" si="15"/>
        <v>G-13PE</v>
      </c>
      <c r="D113" t="s">
        <v>502</v>
      </c>
      <c r="E113">
        <f t="shared" ca="1" si="12"/>
        <v>0</v>
      </c>
      <c r="H113" t="str">
        <f t="shared" ca="1" si="16"/>
        <v>'GOOD PE'!</v>
      </c>
      <c r="I113" s="463">
        <f t="shared" ca="1" si="17"/>
        <v>0</v>
      </c>
      <c r="J113" s="463">
        <f t="shared" ca="1" si="18"/>
        <v>0</v>
      </c>
      <c r="K113">
        <f t="shared" ca="1" si="19"/>
        <v>0</v>
      </c>
      <c r="L113">
        <f t="shared" ca="1" si="20"/>
        <v>0</v>
      </c>
      <c r="M113" t="str">
        <f t="shared" ca="1" si="21"/>
        <v>'GOOD PE'!</v>
      </c>
      <c r="N113">
        <f t="shared" ca="1" si="21"/>
        <v>0</v>
      </c>
      <c r="O113" t="str">
        <f t="shared" ca="1" si="22"/>
        <v>C:AP</v>
      </c>
      <c r="P113" t="str">
        <f t="shared" ca="1" si="23"/>
        <v>C9:AP9</v>
      </c>
    </row>
    <row r="114" spans="1:16">
      <c r="A114" t="str">
        <f t="shared" si="13"/>
        <v>19</v>
      </c>
      <c r="B114" t="str">
        <f t="shared" ca="1" si="14"/>
        <v>PE</v>
      </c>
      <c r="C114" t="str">
        <f t="shared" si="15"/>
        <v>G-13PE</v>
      </c>
      <c r="D114" t="s">
        <v>1293</v>
      </c>
      <c r="E114">
        <f t="shared" ca="1" si="12"/>
        <v>0</v>
      </c>
      <c r="H114" t="str">
        <f t="shared" ca="1" si="16"/>
        <v>'GOOD PE'!</v>
      </c>
      <c r="I114" s="463">
        <f t="shared" ca="1" si="17"/>
        <v>0</v>
      </c>
      <c r="J114" s="463">
        <f t="shared" ca="1" si="18"/>
        <v>0</v>
      </c>
      <c r="K114">
        <f t="shared" ca="1" si="19"/>
        <v>0</v>
      </c>
      <c r="L114">
        <f t="shared" ca="1" si="20"/>
        <v>0</v>
      </c>
      <c r="M114" t="str">
        <f t="shared" ca="1" si="21"/>
        <v>'GOOD PE'!</v>
      </c>
      <c r="N114">
        <f t="shared" ca="1" si="21"/>
        <v>0</v>
      </c>
      <c r="O114" t="str">
        <f t="shared" ca="1" si="22"/>
        <v>C:AP</v>
      </c>
      <c r="P114" t="str">
        <f t="shared" ca="1" si="23"/>
        <v>C9:AP9</v>
      </c>
    </row>
    <row r="115" spans="1:16">
      <c r="A115" t="str">
        <f t="shared" si="13"/>
        <v>34</v>
      </c>
      <c r="B115" t="str">
        <f t="shared" ca="1" si="14"/>
        <v>PE</v>
      </c>
      <c r="C115" t="str">
        <f t="shared" si="15"/>
        <v>G-13PE</v>
      </c>
      <c r="D115" t="s">
        <v>1294</v>
      </c>
      <c r="E115">
        <f t="shared" ca="1" si="12"/>
        <v>0</v>
      </c>
      <c r="H115" t="str">
        <f t="shared" ca="1" si="16"/>
        <v>'GOOD PE'!</v>
      </c>
      <c r="I115" s="463">
        <f t="shared" ca="1" si="17"/>
        <v>0</v>
      </c>
      <c r="J115" s="463">
        <f t="shared" ca="1" si="18"/>
        <v>0</v>
      </c>
      <c r="K115">
        <f t="shared" ca="1" si="19"/>
        <v>0</v>
      </c>
      <c r="L115">
        <f t="shared" ca="1" si="20"/>
        <v>0</v>
      </c>
      <c r="M115" t="str">
        <f t="shared" ca="1" si="21"/>
        <v>'GOOD PE'!</v>
      </c>
      <c r="N115">
        <f t="shared" ca="1" si="21"/>
        <v>0</v>
      </c>
      <c r="O115" t="str">
        <f t="shared" ca="1" si="22"/>
        <v>C:AP</v>
      </c>
      <c r="P115" t="str">
        <f t="shared" ca="1" si="23"/>
        <v>C9:AP9</v>
      </c>
    </row>
    <row r="116" spans="1:16">
      <c r="A116" t="str">
        <f t="shared" si="13"/>
        <v>35</v>
      </c>
      <c r="B116" t="str">
        <f t="shared" ca="1" si="14"/>
        <v>PE</v>
      </c>
      <c r="C116" t="str">
        <f t="shared" si="15"/>
        <v>G-13PE</v>
      </c>
      <c r="D116" t="s">
        <v>1295</v>
      </c>
      <c r="E116">
        <f t="shared" ca="1" si="12"/>
        <v>0</v>
      </c>
      <c r="H116" t="str">
        <f t="shared" ca="1" si="16"/>
        <v>'GOOD PE'!</v>
      </c>
      <c r="I116" s="463">
        <f t="shared" ca="1" si="17"/>
        <v>0</v>
      </c>
      <c r="J116" s="463">
        <f t="shared" ca="1" si="18"/>
        <v>0</v>
      </c>
      <c r="K116">
        <f t="shared" ca="1" si="19"/>
        <v>0</v>
      </c>
      <c r="L116">
        <f t="shared" ca="1" si="20"/>
        <v>0</v>
      </c>
      <c r="M116" t="str">
        <f t="shared" ca="1" si="21"/>
        <v>'GOOD PE'!</v>
      </c>
      <c r="N116">
        <f t="shared" ca="1" si="21"/>
        <v>0</v>
      </c>
      <c r="O116" t="str">
        <f t="shared" ca="1" si="22"/>
        <v>C:AP</v>
      </c>
      <c r="P116" t="str">
        <f t="shared" ca="1" si="23"/>
        <v>C9:AP9</v>
      </c>
    </row>
    <row r="117" spans="1:16">
      <c r="A117" t="str">
        <f t="shared" si="13"/>
        <v>36</v>
      </c>
      <c r="B117" t="str">
        <f t="shared" ca="1" si="14"/>
        <v>PE</v>
      </c>
      <c r="C117" t="str">
        <f t="shared" si="15"/>
        <v>G-13PE</v>
      </c>
      <c r="D117" t="s">
        <v>1296</v>
      </c>
      <c r="E117">
        <f t="shared" ca="1" si="12"/>
        <v>0</v>
      </c>
      <c r="H117" t="str">
        <f t="shared" ca="1" si="16"/>
        <v>'GOOD PE'!</v>
      </c>
      <c r="I117" s="463">
        <f t="shared" ca="1" si="17"/>
        <v>0</v>
      </c>
      <c r="J117" s="463">
        <f t="shared" ca="1" si="18"/>
        <v>0</v>
      </c>
      <c r="K117">
        <f t="shared" ca="1" si="19"/>
        <v>0</v>
      </c>
      <c r="L117">
        <f t="shared" ca="1" si="20"/>
        <v>0</v>
      </c>
      <c r="M117" t="str">
        <f t="shared" ca="1" si="21"/>
        <v>'GOOD PE'!</v>
      </c>
      <c r="N117">
        <f t="shared" ca="1" si="21"/>
        <v>0</v>
      </c>
      <c r="O117" t="str">
        <f t="shared" ca="1" si="22"/>
        <v>C:AP</v>
      </c>
      <c r="P117" t="str">
        <f t="shared" ca="1" si="23"/>
        <v>C9:AP9</v>
      </c>
    </row>
    <row r="118" spans="1:16">
      <c r="A118" t="str">
        <f t="shared" si="13"/>
        <v>01</v>
      </c>
      <c r="B118" t="str">
        <f t="shared" ca="1" si="14"/>
        <v>PU</v>
      </c>
      <c r="C118" t="str">
        <f t="shared" si="15"/>
        <v>G-13PU</v>
      </c>
      <c r="D118" t="s">
        <v>803</v>
      </c>
      <c r="E118">
        <f t="shared" ca="1" si="12"/>
        <v>0</v>
      </c>
      <c r="H118" t="str">
        <f t="shared" ca="1" si="16"/>
        <v>'GOOD PU'!</v>
      </c>
      <c r="I118" s="463">
        <f t="shared" ca="1" si="17"/>
        <v>0</v>
      </c>
      <c r="J118" s="463">
        <f t="shared" ca="1" si="18"/>
        <v>0</v>
      </c>
      <c r="K118">
        <f t="shared" ca="1" si="19"/>
        <v>0</v>
      </c>
      <c r="L118" t="str">
        <f t="shared" ca="1" si="20"/>
        <v>'GOOD PU'!</v>
      </c>
      <c r="M118">
        <f t="shared" ca="1" si="21"/>
        <v>0</v>
      </c>
      <c r="N118">
        <f t="shared" ca="1" si="21"/>
        <v>0</v>
      </c>
      <c r="O118" t="str">
        <f t="shared" ca="1" si="22"/>
        <v>D:t</v>
      </c>
      <c r="P118" t="str">
        <f t="shared" ca="1" si="23"/>
        <v>D9:t9</v>
      </c>
    </row>
    <row r="119" spans="1:16">
      <c r="A119" t="str">
        <f t="shared" si="13"/>
        <v>02</v>
      </c>
      <c r="B119" t="str">
        <f t="shared" ca="1" si="14"/>
        <v>PU</v>
      </c>
      <c r="C119" t="str">
        <f t="shared" si="15"/>
        <v>G-13PU</v>
      </c>
      <c r="D119" t="s">
        <v>804</v>
      </c>
      <c r="E119">
        <f t="shared" ca="1" si="12"/>
        <v>0</v>
      </c>
      <c r="H119" t="str">
        <f t="shared" ca="1" si="16"/>
        <v>'GOOD PU'!</v>
      </c>
      <c r="I119" s="463">
        <f t="shared" ca="1" si="17"/>
        <v>0</v>
      </c>
      <c r="J119" s="463">
        <f t="shared" ca="1" si="18"/>
        <v>0</v>
      </c>
      <c r="K119">
        <f t="shared" ca="1" si="19"/>
        <v>0</v>
      </c>
      <c r="L119" t="str">
        <f t="shared" ca="1" si="20"/>
        <v>'GOOD PU'!</v>
      </c>
      <c r="M119">
        <f t="shared" ca="1" si="21"/>
        <v>0</v>
      </c>
      <c r="N119">
        <f t="shared" ca="1" si="21"/>
        <v>0</v>
      </c>
      <c r="O119" t="str">
        <f t="shared" ca="1" si="22"/>
        <v>D:t</v>
      </c>
      <c r="P119" t="str">
        <f t="shared" ca="1" si="23"/>
        <v>D9:t9</v>
      </c>
    </row>
    <row r="120" spans="1:16">
      <c r="A120" t="str">
        <f t="shared" si="13"/>
        <v>03</v>
      </c>
      <c r="B120" t="str">
        <f t="shared" ca="1" si="14"/>
        <v>PU</v>
      </c>
      <c r="C120" t="str">
        <f t="shared" si="15"/>
        <v>G-13PU</v>
      </c>
      <c r="D120" t="s">
        <v>805</v>
      </c>
      <c r="E120">
        <f t="shared" ca="1" si="12"/>
        <v>0</v>
      </c>
      <c r="H120" t="str">
        <f t="shared" ca="1" si="16"/>
        <v>'GOOD PU'!</v>
      </c>
      <c r="I120" s="463">
        <f t="shared" ca="1" si="17"/>
        <v>0</v>
      </c>
      <c r="J120" s="463">
        <f t="shared" ca="1" si="18"/>
        <v>0</v>
      </c>
      <c r="K120">
        <f t="shared" ca="1" si="19"/>
        <v>0</v>
      </c>
      <c r="L120" t="str">
        <f t="shared" ca="1" si="20"/>
        <v>'GOOD PU'!</v>
      </c>
      <c r="M120">
        <f t="shared" ca="1" si="21"/>
        <v>0</v>
      </c>
      <c r="N120">
        <f t="shared" ca="1" si="21"/>
        <v>0</v>
      </c>
      <c r="O120" t="str">
        <f t="shared" ca="1" si="22"/>
        <v>D:t</v>
      </c>
      <c r="P120" t="str">
        <f t="shared" ca="1" si="23"/>
        <v>D9:t9</v>
      </c>
    </row>
    <row r="121" spans="1:16">
      <c r="A121" t="str">
        <f t="shared" si="13"/>
        <v>04</v>
      </c>
      <c r="B121" t="str">
        <f t="shared" ca="1" si="14"/>
        <v>PU</v>
      </c>
      <c r="C121" t="str">
        <f t="shared" si="15"/>
        <v>G-13PU</v>
      </c>
      <c r="D121" t="s">
        <v>806</v>
      </c>
      <c r="E121">
        <f t="shared" ca="1" si="12"/>
        <v>0</v>
      </c>
      <c r="H121" t="str">
        <f t="shared" ca="1" si="16"/>
        <v>'GOOD PU'!</v>
      </c>
      <c r="I121" s="463">
        <f t="shared" ca="1" si="17"/>
        <v>0</v>
      </c>
      <c r="J121" s="463">
        <f t="shared" ca="1" si="18"/>
        <v>0</v>
      </c>
      <c r="K121">
        <f t="shared" ca="1" si="19"/>
        <v>0</v>
      </c>
      <c r="L121" t="str">
        <f t="shared" ca="1" si="20"/>
        <v>'GOOD PU'!</v>
      </c>
      <c r="M121">
        <f t="shared" ca="1" si="21"/>
        <v>0</v>
      </c>
      <c r="N121">
        <f t="shared" ca="1" si="21"/>
        <v>0</v>
      </c>
      <c r="O121" t="str">
        <f t="shared" ca="1" si="22"/>
        <v>D:t</v>
      </c>
      <c r="P121" t="str">
        <f t="shared" ca="1" si="23"/>
        <v>D9:t9</v>
      </c>
    </row>
    <row r="122" spans="1:16">
      <c r="A122" t="str">
        <f t="shared" si="13"/>
        <v>05</v>
      </c>
      <c r="B122" t="str">
        <f t="shared" ca="1" si="14"/>
        <v>PU</v>
      </c>
      <c r="C122" t="str">
        <f t="shared" si="15"/>
        <v>G-13PU</v>
      </c>
      <c r="D122" t="s">
        <v>807</v>
      </c>
      <c r="E122">
        <f t="shared" ca="1" si="12"/>
        <v>0</v>
      </c>
      <c r="H122" t="str">
        <f t="shared" ca="1" si="16"/>
        <v>'GOOD PU'!</v>
      </c>
      <c r="I122" s="463">
        <f t="shared" ca="1" si="17"/>
        <v>0</v>
      </c>
      <c r="J122" s="463">
        <f t="shared" ca="1" si="18"/>
        <v>0</v>
      </c>
      <c r="K122">
        <f t="shared" ca="1" si="19"/>
        <v>0</v>
      </c>
      <c r="L122" t="str">
        <f t="shared" ca="1" si="20"/>
        <v>'GOOD PU'!</v>
      </c>
      <c r="M122">
        <f t="shared" ca="1" si="21"/>
        <v>0</v>
      </c>
      <c r="N122">
        <f t="shared" ca="1" si="21"/>
        <v>0</v>
      </c>
      <c r="O122" t="str">
        <f t="shared" ca="1" si="22"/>
        <v>D:t</v>
      </c>
      <c r="P122" t="str">
        <f t="shared" ca="1" si="23"/>
        <v>D9:t9</v>
      </c>
    </row>
    <row r="123" spans="1:16">
      <c r="A123" t="str">
        <f t="shared" si="13"/>
        <v>06</v>
      </c>
      <c r="B123" t="str">
        <f t="shared" ca="1" si="14"/>
        <v>PU</v>
      </c>
      <c r="C123" t="str">
        <f t="shared" si="15"/>
        <v>G-13PU</v>
      </c>
      <c r="D123" t="s">
        <v>808</v>
      </c>
      <c r="E123">
        <f t="shared" ca="1" si="12"/>
        <v>0</v>
      </c>
      <c r="H123" t="str">
        <f t="shared" ca="1" si="16"/>
        <v>'GOOD PU'!</v>
      </c>
      <c r="I123" s="463">
        <f t="shared" ca="1" si="17"/>
        <v>0</v>
      </c>
      <c r="J123" s="463">
        <f t="shared" ca="1" si="18"/>
        <v>0</v>
      </c>
      <c r="K123">
        <f t="shared" ca="1" si="19"/>
        <v>0</v>
      </c>
      <c r="L123" t="str">
        <f t="shared" ca="1" si="20"/>
        <v>'GOOD PU'!</v>
      </c>
      <c r="M123">
        <f t="shared" ca="1" si="21"/>
        <v>0</v>
      </c>
      <c r="N123">
        <f t="shared" ca="1" si="21"/>
        <v>0</v>
      </c>
      <c r="O123" t="str">
        <f t="shared" ca="1" si="22"/>
        <v>D:t</v>
      </c>
      <c r="P123" t="str">
        <f t="shared" ca="1" si="23"/>
        <v>D9:t9</v>
      </c>
    </row>
    <row r="124" spans="1:16">
      <c r="A124" t="str">
        <f t="shared" si="13"/>
        <v>09</v>
      </c>
      <c r="B124" t="str">
        <f t="shared" ca="1" si="14"/>
        <v>PU</v>
      </c>
      <c r="C124" t="str">
        <f t="shared" si="15"/>
        <v>G-13PU</v>
      </c>
      <c r="D124" t="s">
        <v>809</v>
      </c>
      <c r="E124">
        <f t="shared" ca="1" si="12"/>
        <v>0</v>
      </c>
      <c r="H124" t="str">
        <f t="shared" ca="1" si="16"/>
        <v>'GOOD PU'!</v>
      </c>
      <c r="I124" s="463">
        <f t="shared" ca="1" si="17"/>
        <v>0</v>
      </c>
      <c r="J124" s="463">
        <f t="shared" ca="1" si="18"/>
        <v>0</v>
      </c>
      <c r="K124">
        <f t="shared" ca="1" si="19"/>
        <v>0</v>
      </c>
      <c r="L124" t="str">
        <f t="shared" ca="1" si="20"/>
        <v>'GOOD PU'!</v>
      </c>
      <c r="M124">
        <f t="shared" ca="1" si="21"/>
        <v>0</v>
      </c>
      <c r="N124">
        <f t="shared" ca="1" si="21"/>
        <v>0</v>
      </c>
      <c r="O124" t="str">
        <f t="shared" ca="1" si="22"/>
        <v>D:t</v>
      </c>
      <c r="P124" t="str">
        <f t="shared" ca="1" si="23"/>
        <v>D9:t9</v>
      </c>
    </row>
    <row r="125" spans="1:16">
      <c r="A125" t="str">
        <f t="shared" si="13"/>
        <v>11</v>
      </c>
      <c r="B125" t="str">
        <f t="shared" ca="1" si="14"/>
        <v>PU</v>
      </c>
      <c r="C125" t="str">
        <f t="shared" si="15"/>
        <v>G-13PU</v>
      </c>
      <c r="D125" t="s">
        <v>810</v>
      </c>
      <c r="E125">
        <f t="shared" ca="1" si="12"/>
        <v>0</v>
      </c>
      <c r="H125" t="str">
        <f t="shared" ca="1" si="16"/>
        <v>'GOOD PU'!</v>
      </c>
      <c r="I125" s="463">
        <f t="shared" ca="1" si="17"/>
        <v>0</v>
      </c>
      <c r="J125" s="463">
        <f t="shared" ca="1" si="18"/>
        <v>0</v>
      </c>
      <c r="K125">
        <f t="shared" ca="1" si="19"/>
        <v>0</v>
      </c>
      <c r="L125" t="str">
        <f t="shared" ca="1" si="20"/>
        <v>'GOOD PU'!</v>
      </c>
      <c r="M125">
        <f t="shared" ca="1" si="21"/>
        <v>0</v>
      </c>
      <c r="N125">
        <f t="shared" ca="1" si="21"/>
        <v>0</v>
      </c>
      <c r="O125" t="str">
        <f t="shared" ca="1" si="22"/>
        <v>D:t</v>
      </c>
      <c r="P125" t="str">
        <f t="shared" ca="1" si="23"/>
        <v>D9:t9</v>
      </c>
    </row>
    <row r="126" spans="1:16">
      <c r="A126" t="str">
        <f t="shared" si="13"/>
        <v>12</v>
      </c>
      <c r="B126" t="str">
        <f t="shared" ca="1" si="14"/>
        <v>PU</v>
      </c>
      <c r="C126" t="str">
        <f t="shared" si="15"/>
        <v>G-13PU</v>
      </c>
      <c r="D126" t="s">
        <v>811</v>
      </c>
      <c r="E126">
        <f t="shared" ca="1" si="12"/>
        <v>0</v>
      </c>
      <c r="H126" t="str">
        <f t="shared" ca="1" si="16"/>
        <v>'GOOD PU'!</v>
      </c>
      <c r="I126" s="463">
        <f t="shared" ca="1" si="17"/>
        <v>0</v>
      </c>
      <c r="J126" s="463">
        <f t="shared" ca="1" si="18"/>
        <v>0</v>
      </c>
      <c r="K126">
        <f t="shared" ca="1" si="19"/>
        <v>0</v>
      </c>
      <c r="L126" t="str">
        <f t="shared" ca="1" si="20"/>
        <v>'GOOD PU'!</v>
      </c>
      <c r="M126">
        <f t="shared" ca="1" si="21"/>
        <v>0</v>
      </c>
      <c r="N126">
        <f t="shared" ca="1" si="21"/>
        <v>0</v>
      </c>
      <c r="O126" t="str">
        <f t="shared" ca="1" si="22"/>
        <v>D:t</v>
      </c>
      <c r="P126" t="str">
        <f t="shared" ca="1" si="23"/>
        <v>D9:t9</v>
      </c>
    </row>
    <row r="127" spans="1:16">
      <c r="A127" t="str">
        <f t="shared" si="13"/>
        <v>14</v>
      </c>
      <c r="B127" t="str">
        <f t="shared" ca="1" si="14"/>
        <v>PU</v>
      </c>
      <c r="C127" t="str">
        <f t="shared" si="15"/>
        <v>G-13PU</v>
      </c>
      <c r="D127" t="s">
        <v>812</v>
      </c>
      <c r="E127">
        <f t="shared" ca="1" si="12"/>
        <v>0</v>
      </c>
      <c r="H127" t="str">
        <f t="shared" ca="1" si="16"/>
        <v>'GOOD PU'!</v>
      </c>
      <c r="I127" s="463">
        <f t="shared" ca="1" si="17"/>
        <v>0</v>
      </c>
      <c r="J127" s="463">
        <f t="shared" ca="1" si="18"/>
        <v>0</v>
      </c>
      <c r="K127">
        <f t="shared" ca="1" si="19"/>
        <v>0</v>
      </c>
      <c r="L127" t="str">
        <f t="shared" ca="1" si="20"/>
        <v>'GOOD PU'!</v>
      </c>
      <c r="M127">
        <f t="shared" ca="1" si="21"/>
        <v>0</v>
      </c>
      <c r="N127">
        <f t="shared" ca="1" si="21"/>
        <v>0</v>
      </c>
      <c r="O127" t="str">
        <f t="shared" ca="1" si="22"/>
        <v>D:t</v>
      </c>
      <c r="P127" t="str">
        <f t="shared" ca="1" si="23"/>
        <v>D9:t9</v>
      </c>
    </row>
    <row r="128" spans="1:16">
      <c r="A128" t="str">
        <f t="shared" si="13"/>
        <v>01</v>
      </c>
      <c r="B128" t="str">
        <f t="shared" ca="1" si="14"/>
        <v>PE</v>
      </c>
      <c r="C128" t="str">
        <f t="shared" si="15"/>
        <v>G-14PE</v>
      </c>
      <c r="D128" t="s">
        <v>347</v>
      </c>
      <c r="E128">
        <f t="shared" ca="1" si="12"/>
        <v>0</v>
      </c>
      <c r="H128" t="str">
        <f t="shared" ca="1" si="16"/>
        <v>'GOOD PE'!</v>
      </c>
      <c r="I128" s="463">
        <f t="shared" ca="1" si="17"/>
        <v>0</v>
      </c>
      <c r="J128" s="463">
        <f t="shared" ca="1" si="18"/>
        <v>0</v>
      </c>
      <c r="K128">
        <f t="shared" ca="1" si="19"/>
        <v>0</v>
      </c>
      <c r="L128">
        <f t="shared" ca="1" si="20"/>
        <v>0</v>
      </c>
      <c r="M128" t="str">
        <f t="shared" ca="1" si="21"/>
        <v>'GOOD PE'!</v>
      </c>
      <c r="N128">
        <f t="shared" ca="1" si="21"/>
        <v>0</v>
      </c>
      <c r="O128" t="str">
        <f t="shared" ca="1" si="22"/>
        <v>C:AP</v>
      </c>
      <c r="P128" t="str">
        <f t="shared" ca="1" si="23"/>
        <v>C9:AP9</v>
      </c>
    </row>
    <row r="129" spans="1:16">
      <c r="A129" t="str">
        <f t="shared" si="13"/>
        <v>02</v>
      </c>
      <c r="B129" t="str">
        <f t="shared" ca="1" si="14"/>
        <v>PE</v>
      </c>
      <c r="C129" t="str">
        <f t="shared" si="15"/>
        <v>G-14PE</v>
      </c>
      <c r="D129" t="s">
        <v>348</v>
      </c>
      <c r="E129">
        <f t="shared" ca="1" si="12"/>
        <v>0</v>
      </c>
      <c r="H129" t="str">
        <f t="shared" ca="1" si="16"/>
        <v>'GOOD PE'!</v>
      </c>
      <c r="I129" s="463">
        <f t="shared" ca="1" si="17"/>
        <v>0</v>
      </c>
      <c r="J129" s="463">
        <f t="shared" ca="1" si="18"/>
        <v>0</v>
      </c>
      <c r="K129">
        <f t="shared" ca="1" si="19"/>
        <v>0</v>
      </c>
      <c r="L129">
        <f t="shared" ca="1" si="20"/>
        <v>0</v>
      </c>
      <c r="M129" t="str">
        <f t="shared" ca="1" si="21"/>
        <v>'GOOD PE'!</v>
      </c>
      <c r="N129">
        <f t="shared" ca="1" si="21"/>
        <v>0</v>
      </c>
      <c r="O129" t="str">
        <f t="shared" ca="1" si="22"/>
        <v>C:AP</v>
      </c>
      <c r="P129" t="str">
        <f t="shared" ca="1" si="23"/>
        <v>C9:AP9</v>
      </c>
    </row>
    <row r="130" spans="1:16">
      <c r="A130" t="str">
        <f t="shared" si="13"/>
        <v>03</v>
      </c>
      <c r="B130" t="str">
        <f t="shared" ca="1" si="14"/>
        <v>PE</v>
      </c>
      <c r="C130" t="str">
        <f t="shared" si="15"/>
        <v>G-14PE</v>
      </c>
      <c r="D130" t="s">
        <v>349</v>
      </c>
      <c r="E130">
        <f t="shared" ca="1" si="12"/>
        <v>0</v>
      </c>
      <c r="H130" t="str">
        <f t="shared" ca="1" si="16"/>
        <v>'GOOD PE'!</v>
      </c>
      <c r="I130" s="463">
        <f t="shared" ca="1" si="17"/>
        <v>0</v>
      </c>
      <c r="J130" s="463">
        <f t="shared" ca="1" si="18"/>
        <v>0</v>
      </c>
      <c r="K130">
        <f t="shared" ca="1" si="19"/>
        <v>0</v>
      </c>
      <c r="L130">
        <f t="shared" ca="1" si="20"/>
        <v>0</v>
      </c>
      <c r="M130" t="str">
        <f t="shared" ca="1" si="21"/>
        <v>'GOOD PE'!</v>
      </c>
      <c r="N130">
        <f t="shared" ca="1" si="21"/>
        <v>0</v>
      </c>
      <c r="O130" t="str">
        <f t="shared" ca="1" si="22"/>
        <v>C:AP</v>
      </c>
      <c r="P130" t="str">
        <f t="shared" ca="1" si="23"/>
        <v>C9:AP9</v>
      </c>
    </row>
    <row r="131" spans="1:16">
      <c r="A131" t="str">
        <f t="shared" si="13"/>
        <v>04</v>
      </c>
      <c r="B131" t="str">
        <f t="shared" ca="1" si="14"/>
        <v>PE</v>
      </c>
      <c r="C131" t="str">
        <f t="shared" si="15"/>
        <v>G-14PE</v>
      </c>
      <c r="D131" t="s">
        <v>350</v>
      </c>
      <c r="E131">
        <f t="shared" ca="1" si="12"/>
        <v>0</v>
      </c>
      <c r="H131" t="str">
        <f t="shared" ca="1" si="16"/>
        <v>'GOOD PE'!</v>
      </c>
      <c r="I131" s="463">
        <f t="shared" ca="1" si="17"/>
        <v>0</v>
      </c>
      <c r="J131" s="463">
        <f t="shared" ca="1" si="18"/>
        <v>0</v>
      </c>
      <c r="K131">
        <f t="shared" ca="1" si="19"/>
        <v>0</v>
      </c>
      <c r="L131">
        <f t="shared" ca="1" si="20"/>
        <v>0</v>
      </c>
      <c r="M131" t="str">
        <f t="shared" ca="1" si="21"/>
        <v>'GOOD PE'!</v>
      </c>
      <c r="N131">
        <f t="shared" ca="1" si="21"/>
        <v>0</v>
      </c>
      <c r="O131" t="str">
        <f t="shared" ca="1" si="22"/>
        <v>C:AP</v>
      </c>
      <c r="P131" t="str">
        <f t="shared" ca="1" si="23"/>
        <v>C9:AP9</v>
      </c>
    </row>
    <row r="132" spans="1:16">
      <c r="A132" t="str">
        <f t="shared" si="13"/>
        <v>05</v>
      </c>
      <c r="B132" t="str">
        <f t="shared" ca="1" si="14"/>
        <v>PE</v>
      </c>
      <c r="C132" t="str">
        <f t="shared" si="15"/>
        <v>G-14PE</v>
      </c>
      <c r="D132" t="s">
        <v>351</v>
      </c>
      <c r="E132">
        <f t="shared" ca="1" si="12"/>
        <v>0</v>
      </c>
      <c r="H132" t="str">
        <f t="shared" ca="1" si="16"/>
        <v>'GOOD PE'!</v>
      </c>
      <c r="I132" s="463">
        <f t="shared" ca="1" si="17"/>
        <v>0</v>
      </c>
      <c r="J132" s="463">
        <f t="shared" ca="1" si="18"/>
        <v>0</v>
      </c>
      <c r="K132">
        <f t="shared" ca="1" si="19"/>
        <v>0</v>
      </c>
      <c r="L132">
        <f t="shared" ca="1" si="20"/>
        <v>0</v>
      </c>
      <c r="M132" t="str">
        <f t="shared" ca="1" si="21"/>
        <v>'GOOD PE'!</v>
      </c>
      <c r="N132">
        <f t="shared" ca="1" si="21"/>
        <v>0</v>
      </c>
      <c r="O132" t="str">
        <f t="shared" ca="1" si="22"/>
        <v>C:AP</v>
      </c>
      <c r="P132" t="str">
        <f t="shared" ca="1" si="23"/>
        <v>C9:AP9</v>
      </c>
    </row>
    <row r="133" spans="1:16">
      <c r="A133" t="str">
        <f t="shared" si="13"/>
        <v>06</v>
      </c>
      <c r="B133" t="str">
        <f t="shared" ca="1" si="14"/>
        <v>PE</v>
      </c>
      <c r="C133" t="str">
        <f t="shared" si="15"/>
        <v>G-14PE</v>
      </c>
      <c r="D133" t="s">
        <v>352</v>
      </c>
      <c r="E133">
        <f t="shared" ca="1" si="12"/>
        <v>0</v>
      </c>
      <c r="H133" t="str">
        <f t="shared" ca="1" si="16"/>
        <v>'GOOD PE'!</v>
      </c>
      <c r="I133" s="463">
        <f t="shared" ca="1" si="17"/>
        <v>0</v>
      </c>
      <c r="J133" s="463">
        <f t="shared" ca="1" si="18"/>
        <v>0</v>
      </c>
      <c r="K133">
        <f t="shared" ca="1" si="19"/>
        <v>0</v>
      </c>
      <c r="L133">
        <f t="shared" ca="1" si="20"/>
        <v>0</v>
      </c>
      <c r="M133" t="str">
        <f t="shared" ca="1" si="21"/>
        <v>'GOOD PE'!</v>
      </c>
      <c r="N133">
        <f t="shared" ca="1" si="21"/>
        <v>0</v>
      </c>
      <c r="O133" t="str">
        <f t="shared" ca="1" si="22"/>
        <v>C:AP</v>
      </c>
      <c r="P133" t="str">
        <f t="shared" ca="1" si="23"/>
        <v>C9:AP9</v>
      </c>
    </row>
    <row r="134" spans="1:16">
      <c r="A134" t="str">
        <f t="shared" si="13"/>
        <v>07</v>
      </c>
      <c r="B134" t="str">
        <f t="shared" ca="1" si="14"/>
        <v>PE</v>
      </c>
      <c r="C134" t="str">
        <f t="shared" si="15"/>
        <v>G-14PE</v>
      </c>
      <c r="D134" t="s">
        <v>461</v>
      </c>
      <c r="E134">
        <f t="shared" ca="1" si="12"/>
        <v>0</v>
      </c>
      <c r="H134" t="str">
        <f t="shared" ca="1" si="16"/>
        <v>'GOOD PE'!</v>
      </c>
      <c r="I134" s="463">
        <f t="shared" ca="1" si="17"/>
        <v>0</v>
      </c>
      <c r="J134" s="463">
        <f t="shared" ca="1" si="18"/>
        <v>0</v>
      </c>
      <c r="K134">
        <f t="shared" ca="1" si="19"/>
        <v>0</v>
      </c>
      <c r="L134">
        <f t="shared" ca="1" si="20"/>
        <v>0</v>
      </c>
      <c r="M134" t="str">
        <f t="shared" ca="1" si="21"/>
        <v>'GOOD PE'!</v>
      </c>
      <c r="N134">
        <f t="shared" ca="1" si="21"/>
        <v>0</v>
      </c>
      <c r="O134" t="str">
        <f t="shared" ca="1" si="22"/>
        <v>C:AP</v>
      </c>
      <c r="P134" t="str">
        <f t="shared" ca="1" si="23"/>
        <v>C9:AP9</v>
      </c>
    </row>
    <row r="135" spans="1:16">
      <c r="A135" t="str">
        <f t="shared" si="13"/>
        <v>08</v>
      </c>
      <c r="B135" t="str">
        <f t="shared" ca="1" si="14"/>
        <v>PE</v>
      </c>
      <c r="C135" t="str">
        <f t="shared" si="15"/>
        <v>G-14PE</v>
      </c>
      <c r="D135" t="s">
        <v>482</v>
      </c>
      <c r="E135">
        <f t="shared" ca="1" si="12"/>
        <v>0</v>
      </c>
      <c r="H135" t="str">
        <f t="shared" ca="1" si="16"/>
        <v>'GOOD PE'!</v>
      </c>
      <c r="I135" s="463">
        <f t="shared" ca="1" si="17"/>
        <v>0</v>
      </c>
      <c r="J135" s="463">
        <f t="shared" ca="1" si="18"/>
        <v>0</v>
      </c>
      <c r="K135">
        <f t="shared" ca="1" si="19"/>
        <v>0</v>
      </c>
      <c r="L135">
        <f t="shared" ca="1" si="20"/>
        <v>0</v>
      </c>
      <c r="M135" t="str">
        <f t="shared" ca="1" si="21"/>
        <v>'GOOD PE'!</v>
      </c>
      <c r="N135">
        <f t="shared" ca="1" si="21"/>
        <v>0</v>
      </c>
      <c r="O135" t="str">
        <f t="shared" ca="1" si="22"/>
        <v>C:AP</v>
      </c>
      <c r="P135" t="str">
        <f t="shared" ca="1" si="23"/>
        <v>C9:AP9</v>
      </c>
    </row>
    <row r="136" spans="1:16">
      <c r="A136" t="str">
        <f t="shared" si="13"/>
        <v>09</v>
      </c>
      <c r="B136" t="str">
        <f t="shared" ca="1" si="14"/>
        <v>PE</v>
      </c>
      <c r="C136" t="str">
        <f t="shared" si="15"/>
        <v>G-14PE</v>
      </c>
      <c r="D136" t="s">
        <v>353</v>
      </c>
      <c r="E136">
        <f t="shared" ca="1" si="12"/>
        <v>0</v>
      </c>
      <c r="H136" t="str">
        <f t="shared" ca="1" si="16"/>
        <v>'GOOD PE'!</v>
      </c>
      <c r="I136" s="463">
        <f t="shared" ca="1" si="17"/>
        <v>0</v>
      </c>
      <c r="J136" s="463">
        <f t="shared" ca="1" si="18"/>
        <v>0</v>
      </c>
      <c r="K136">
        <f t="shared" ca="1" si="19"/>
        <v>0</v>
      </c>
      <c r="L136">
        <f t="shared" ca="1" si="20"/>
        <v>0</v>
      </c>
      <c r="M136" t="str">
        <f t="shared" ca="1" si="21"/>
        <v>'GOOD PE'!</v>
      </c>
      <c r="N136">
        <f t="shared" ca="1" si="21"/>
        <v>0</v>
      </c>
      <c r="O136" t="str">
        <f t="shared" ca="1" si="22"/>
        <v>C:AP</v>
      </c>
      <c r="P136" t="str">
        <f t="shared" ca="1" si="23"/>
        <v>C9:AP9</v>
      </c>
    </row>
    <row r="137" spans="1:16">
      <c r="A137" t="str">
        <f t="shared" si="13"/>
        <v>10</v>
      </c>
      <c r="B137" t="str">
        <f t="shared" ca="1" si="14"/>
        <v>PE</v>
      </c>
      <c r="C137" t="str">
        <f t="shared" si="15"/>
        <v>G-14PE</v>
      </c>
      <c r="D137" t="s">
        <v>524</v>
      </c>
      <c r="E137">
        <f t="shared" ca="1" si="12"/>
        <v>0</v>
      </c>
      <c r="H137" t="str">
        <f t="shared" ca="1" si="16"/>
        <v>'GOOD PE'!</v>
      </c>
      <c r="I137" s="463">
        <f t="shared" ca="1" si="17"/>
        <v>0</v>
      </c>
      <c r="J137" s="463">
        <f t="shared" ca="1" si="18"/>
        <v>0</v>
      </c>
      <c r="K137">
        <f t="shared" ca="1" si="19"/>
        <v>0</v>
      </c>
      <c r="L137">
        <f t="shared" ca="1" si="20"/>
        <v>0</v>
      </c>
      <c r="M137" t="str">
        <f t="shared" ca="1" si="21"/>
        <v>'GOOD PE'!</v>
      </c>
      <c r="N137">
        <f t="shared" ca="1" si="21"/>
        <v>0</v>
      </c>
      <c r="O137" t="str">
        <f t="shared" ca="1" si="22"/>
        <v>C:AP</v>
      </c>
      <c r="P137" t="str">
        <f t="shared" ca="1" si="23"/>
        <v>C9:AP9</v>
      </c>
    </row>
    <row r="138" spans="1:16">
      <c r="A138" t="str">
        <f t="shared" si="13"/>
        <v>11</v>
      </c>
      <c r="B138" t="str">
        <f t="shared" ca="1" si="14"/>
        <v>PE</v>
      </c>
      <c r="C138" t="str">
        <f t="shared" si="15"/>
        <v>G-14PE</v>
      </c>
      <c r="D138" t="s">
        <v>354</v>
      </c>
      <c r="E138">
        <f t="shared" ca="1" si="12"/>
        <v>0</v>
      </c>
      <c r="H138" t="str">
        <f t="shared" ca="1" si="16"/>
        <v>'GOOD PE'!</v>
      </c>
      <c r="I138" s="463">
        <f t="shared" ca="1" si="17"/>
        <v>0</v>
      </c>
      <c r="J138" s="463">
        <f t="shared" ca="1" si="18"/>
        <v>0</v>
      </c>
      <c r="K138">
        <f t="shared" ca="1" si="19"/>
        <v>0</v>
      </c>
      <c r="L138">
        <f t="shared" ca="1" si="20"/>
        <v>0</v>
      </c>
      <c r="M138" t="str">
        <f t="shared" ca="1" si="21"/>
        <v>'GOOD PE'!</v>
      </c>
      <c r="N138">
        <f t="shared" ca="1" si="21"/>
        <v>0</v>
      </c>
      <c r="O138" t="str">
        <f t="shared" ca="1" si="22"/>
        <v>C:AP</v>
      </c>
      <c r="P138" t="str">
        <f t="shared" ca="1" si="23"/>
        <v>C9:AP9</v>
      </c>
    </row>
    <row r="139" spans="1:16">
      <c r="A139" t="str">
        <f t="shared" si="13"/>
        <v>12</v>
      </c>
      <c r="B139" t="str">
        <f t="shared" ca="1" si="14"/>
        <v>PE</v>
      </c>
      <c r="C139" t="str">
        <f t="shared" si="15"/>
        <v>G-14PE</v>
      </c>
      <c r="D139" t="s">
        <v>355</v>
      </c>
      <c r="E139">
        <f t="shared" ca="1" si="12"/>
        <v>0</v>
      </c>
      <c r="H139" t="str">
        <f t="shared" ca="1" si="16"/>
        <v>'GOOD PE'!</v>
      </c>
      <c r="I139" s="463">
        <f t="shared" ca="1" si="17"/>
        <v>0</v>
      </c>
      <c r="J139" s="463">
        <f t="shared" ca="1" si="18"/>
        <v>0</v>
      </c>
      <c r="K139">
        <f t="shared" ca="1" si="19"/>
        <v>0</v>
      </c>
      <c r="L139">
        <f t="shared" ca="1" si="20"/>
        <v>0</v>
      </c>
      <c r="M139" t="str">
        <f t="shared" ca="1" si="21"/>
        <v>'GOOD PE'!</v>
      </c>
      <c r="N139">
        <f t="shared" ca="1" si="21"/>
        <v>0</v>
      </c>
      <c r="O139" t="str">
        <f t="shared" ca="1" si="22"/>
        <v>C:AP</v>
      </c>
      <c r="P139" t="str">
        <f t="shared" ca="1" si="23"/>
        <v>C9:AP9</v>
      </c>
    </row>
    <row r="140" spans="1:16">
      <c r="A140" t="str">
        <f t="shared" si="13"/>
        <v>13</v>
      </c>
      <c r="B140" t="str">
        <f t="shared" ca="1" si="14"/>
        <v>PE</v>
      </c>
      <c r="C140" t="str">
        <f t="shared" si="15"/>
        <v>G-14PE</v>
      </c>
      <c r="D140" t="s">
        <v>545</v>
      </c>
      <c r="E140">
        <f t="shared" ca="1" si="12"/>
        <v>0</v>
      </c>
      <c r="H140" t="str">
        <f t="shared" ca="1" si="16"/>
        <v>'GOOD PE'!</v>
      </c>
      <c r="I140" s="463">
        <f t="shared" ca="1" si="17"/>
        <v>0</v>
      </c>
      <c r="J140" s="463">
        <f t="shared" ca="1" si="18"/>
        <v>0</v>
      </c>
      <c r="K140">
        <f t="shared" ca="1" si="19"/>
        <v>0</v>
      </c>
      <c r="L140">
        <f t="shared" ca="1" si="20"/>
        <v>0</v>
      </c>
      <c r="M140" t="str">
        <f t="shared" ca="1" si="21"/>
        <v>'GOOD PE'!</v>
      </c>
      <c r="N140">
        <f t="shared" ca="1" si="21"/>
        <v>0</v>
      </c>
      <c r="O140" t="str">
        <f t="shared" ca="1" si="22"/>
        <v>C:AP</v>
      </c>
      <c r="P140" t="str">
        <f t="shared" ca="1" si="23"/>
        <v>C9:AP9</v>
      </c>
    </row>
    <row r="141" spans="1:16">
      <c r="A141" t="str">
        <f t="shared" si="13"/>
        <v>14</v>
      </c>
      <c r="B141" t="str">
        <f t="shared" ca="1" si="14"/>
        <v>PE</v>
      </c>
      <c r="C141" t="str">
        <f t="shared" si="15"/>
        <v>G-14PE</v>
      </c>
      <c r="D141" t="s">
        <v>356</v>
      </c>
      <c r="E141">
        <f t="shared" ref="E141:E204" ca="1" si="24">IFERROR(VLOOKUP(C141,INDIRECT($H141&amp;$O141),MATCH($A141,INDIRECT($H141&amp;$P141),0),FALSE),0)</f>
        <v>0</v>
      </c>
      <c r="H141" t="str">
        <f t="shared" ca="1" si="16"/>
        <v>'GOOD PE'!</v>
      </c>
      <c r="I141" s="463">
        <f t="shared" ca="1" si="17"/>
        <v>0</v>
      </c>
      <c r="J141" s="463">
        <f t="shared" ca="1" si="18"/>
        <v>0</v>
      </c>
      <c r="K141">
        <f t="shared" ca="1" si="19"/>
        <v>0</v>
      </c>
      <c r="L141">
        <f t="shared" ca="1" si="20"/>
        <v>0</v>
      </c>
      <c r="M141" t="str">
        <f t="shared" ca="1" si="21"/>
        <v>'GOOD PE'!</v>
      </c>
      <c r="N141">
        <f t="shared" ca="1" si="21"/>
        <v>0</v>
      </c>
      <c r="O141" t="str">
        <f t="shared" ca="1" si="22"/>
        <v>C:AP</v>
      </c>
      <c r="P141" t="str">
        <f t="shared" ca="1" si="23"/>
        <v>C9:AP9</v>
      </c>
    </row>
    <row r="142" spans="1:16">
      <c r="A142" t="str">
        <f t="shared" ref="A142:A205" si="25">IF(LEFT(RIGHT(D142,3),1)="-",RIGHT(D142,2),RIGHT(D142,3))</f>
        <v>15</v>
      </c>
      <c r="B142" t="str">
        <f t="shared" ref="B142:B205" ca="1" si="26">VLOOKUP(H142,$A$1:$K$5,11,FALSE)</f>
        <v>PE</v>
      </c>
      <c r="C142" t="str">
        <f t="shared" ref="C142:C205" si="27">IF(RIGHT(LEFT(D142,LEN(D142)-3),1)="-",LEFT(D142,LEN(D142)-4),LEFT(D142,LEN(D142)-3))</f>
        <v>G-14PE</v>
      </c>
      <c r="D142" t="s">
        <v>503</v>
      </c>
      <c r="E142">
        <f t="shared" ca="1" si="24"/>
        <v>0</v>
      </c>
      <c r="H142" t="str">
        <f t="shared" ref="H142:H205" ca="1" si="28">IF(I142&lt;&gt;0,I142,IF(J142&lt;&gt;0,J142,IF(K142&lt;&gt;0,K142,IF(L142&lt;&gt;0,L142,IF(M142&lt;&gt;0,M142,"")))))</f>
        <v>'GOOD PE'!</v>
      </c>
      <c r="I142" s="463">
        <f t="shared" ref="I142:I205" ca="1" si="29">IF(IFERROR(VLOOKUP($C142,INDIRECT(I$12&amp;$H$6),1,FALSE),0)&lt;&gt;0,I$12,0)</f>
        <v>0</v>
      </c>
      <c r="J142" s="463">
        <f t="shared" ref="J142:J205" ca="1" si="30">IF(IFERROR(VLOOKUP($C142,INDIRECT(J$12&amp;$H$7),1,FALSE),0)&lt;&gt;0,J$12,0)</f>
        <v>0</v>
      </c>
      <c r="K142">
        <f t="shared" ref="K142:K205" ca="1" si="31">IF(IFERROR(VLOOKUP($C142,INDIRECT(K$12&amp;$H$8),1,FALSE),0)&lt;&gt;0,K$12,0)</f>
        <v>0</v>
      </c>
      <c r="L142">
        <f t="shared" ref="L142:L205" ca="1" si="32">IF(IFERROR(VLOOKUP($C142,INDIRECT(L$12&amp;$H$9),1,FALSE),0)&lt;&gt;0,L$12,0)</f>
        <v>0</v>
      </c>
      <c r="M142" t="str">
        <f t="shared" ref="M142:N205" ca="1" si="33">IF(IFERROR(VLOOKUP($C142,INDIRECT(M$12&amp;$H$10),1,FALSE),0)&lt;&gt;0,M$12,0)</f>
        <v>'GOOD PE'!</v>
      </c>
      <c r="N142">
        <f t="shared" ca="1" si="33"/>
        <v>0</v>
      </c>
      <c r="O142" t="str">
        <f t="shared" ref="O142:O205" ca="1" si="34">VLOOKUP($H142,$G$6:$I$10,2,FALSE)</f>
        <v>C:AP</v>
      </c>
      <c r="P142" t="str">
        <f t="shared" ref="P142:P205" ca="1" si="35">VLOOKUP($H142,$G$6:$I$10,3,FALSE)</f>
        <v>C9:AP9</v>
      </c>
    </row>
    <row r="143" spans="1:16">
      <c r="A143" t="str">
        <f t="shared" si="25"/>
        <v>19</v>
      </c>
      <c r="B143" t="str">
        <f t="shared" ca="1" si="26"/>
        <v>PE</v>
      </c>
      <c r="C143" t="str">
        <f t="shared" si="27"/>
        <v>G-14PE</v>
      </c>
      <c r="D143" t="s">
        <v>1297</v>
      </c>
      <c r="E143">
        <f t="shared" ca="1" si="24"/>
        <v>0</v>
      </c>
      <c r="H143" t="str">
        <f t="shared" ca="1" si="28"/>
        <v>'GOOD PE'!</v>
      </c>
      <c r="I143" s="463">
        <f t="shared" ca="1" si="29"/>
        <v>0</v>
      </c>
      <c r="J143" s="463">
        <f t="shared" ca="1" si="30"/>
        <v>0</v>
      </c>
      <c r="K143">
        <f t="shared" ca="1" si="31"/>
        <v>0</v>
      </c>
      <c r="L143">
        <f t="shared" ca="1" si="32"/>
        <v>0</v>
      </c>
      <c r="M143" t="str">
        <f t="shared" ca="1" si="33"/>
        <v>'GOOD PE'!</v>
      </c>
      <c r="N143">
        <f t="shared" ca="1" si="33"/>
        <v>0</v>
      </c>
      <c r="O143" t="str">
        <f t="shared" ca="1" si="34"/>
        <v>C:AP</v>
      </c>
      <c r="P143" t="str">
        <f t="shared" ca="1" si="35"/>
        <v>C9:AP9</v>
      </c>
    </row>
    <row r="144" spans="1:16">
      <c r="A144" t="str">
        <f t="shared" si="25"/>
        <v>34</v>
      </c>
      <c r="B144" t="str">
        <f t="shared" ca="1" si="26"/>
        <v>PE</v>
      </c>
      <c r="C144" t="str">
        <f t="shared" si="27"/>
        <v>G-14PE</v>
      </c>
      <c r="D144" t="s">
        <v>1298</v>
      </c>
      <c r="E144">
        <f t="shared" ca="1" si="24"/>
        <v>0</v>
      </c>
      <c r="H144" t="str">
        <f t="shared" ca="1" si="28"/>
        <v>'GOOD PE'!</v>
      </c>
      <c r="I144" s="463">
        <f t="shared" ca="1" si="29"/>
        <v>0</v>
      </c>
      <c r="J144" s="463">
        <f t="shared" ca="1" si="30"/>
        <v>0</v>
      </c>
      <c r="K144">
        <f t="shared" ca="1" si="31"/>
        <v>0</v>
      </c>
      <c r="L144">
        <f t="shared" ca="1" si="32"/>
        <v>0</v>
      </c>
      <c r="M144" t="str">
        <f t="shared" ca="1" si="33"/>
        <v>'GOOD PE'!</v>
      </c>
      <c r="N144">
        <f t="shared" ca="1" si="33"/>
        <v>0</v>
      </c>
      <c r="O144" t="str">
        <f t="shared" ca="1" si="34"/>
        <v>C:AP</v>
      </c>
      <c r="P144" t="str">
        <f t="shared" ca="1" si="35"/>
        <v>C9:AP9</v>
      </c>
    </row>
    <row r="145" spans="1:16">
      <c r="A145" t="str">
        <f t="shared" si="25"/>
        <v>35</v>
      </c>
      <c r="B145" t="str">
        <f t="shared" ca="1" si="26"/>
        <v>PE</v>
      </c>
      <c r="C145" t="str">
        <f t="shared" si="27"/>
        <v>G-14PE</v>
      </c>
      <c r="D145" t="s">
        <v>1299</v>
      </c>
      <c r="E145">
        <f t="shared" ca="1" si="24"/>
        <v>0</v>
      </c>
      <c r="H145" t="str">
        <f t="shared" ca="1" si="28"/>
        <v>'GOOD PE'!</v>
      </c>
      <c r="I145" s="463">
        <f t="shared" ca="1" si="29"/>
        <v>0</v>
      </c>
      <c r="J145" s="463">
        <f t="shared" ca="1" si="30"/>
        <v>0</v>
      </c>
      <c r="K145">
        <f t="shared" ca="1" si="31"/>
        <v>0</v>
      </c>
      <c r="L145">
        <f t="shared" ca="1" si="32"/>
        <v>0</v>
      </c>
      <c r="M145" t="str">
        <f t="shared" ca="1" si="33"/>
        <v>'GOOD PE'!</v>
      </c>
      <c r="N145">
        <f t="shared" ca="1" si="33"/>
        <v>0</v>
      </c>
      <c r="O145" t="str">
        <f t="shared" ca="1" si="34"/>
        <v>C:AP</v>
      </c>
      <c r="P145" t="str">
        <f t="shared" ca="1" si="35"/>
        <v>C9:AP9</v>
      </c>
    </row>
    <row r="146" spans="1:16">
      <c r="A146" t="str">
        <f t="shared" si="25"/>
        <v>36</v>
      </c>
      <c r="B146" t="str">
        <f t="shared" ca="1" si="26"/>
        <v>PE</v>
      </c>
      <c r="C146" t="str">
        <f t="shared" si="27"/>
        <v>G-14PE</v>
      </c>
      <c r="D146" t="s">
        <v>1300</v>
      </c>
      <c r="E146">
        <f t="shared" ca="1" si="24"/>
        <v>0</v>
      </c>
      <c r="H146" t="str">
        <f t="shared" ca="1" si="28"/>
        <v>'GOOD PE'!</v>
      </c>
      <c r="I146" s="463">
        <f t="shared" ca="1" si="29"/>
        <v>0</v>
      </c>
      <c r="J146" s="463">
        <f t="shared" ca="1" si="30"/>
        <v>0</v>
      </c>
      <c r="K146">
        <f t="shared" ca="1" si="31"/>
        <v>0</v>
      </c>
      <c r="L146">
        <f t="shared" ca="1" si="32"/>
        <v>0</v>
      </c>
      <c r="M146" t="str">
        <f t="shared" ca="1" si="33"/>
        <v>'GOOD PE'!</v>
      </c>
      <c r="N146">
        <f t="shared" ca="1" si="33"/>
        <v>0</v>
      </c>
      <c r="O146" t="str">
        <f t="shared" ca="1" si="34"/>
        <v>C:AP</v>
      </c>
      <c r="P146" t="str">
        <f t="shared" ca="1" si="35"/>
        <v>C9:AP9</v>
      </c>
    </row>
    <row r="147" spans="1:16">
      <c r="A147" t="str">
        <f t="shared" si="25"/>
        <v>01</v>
      </c>
      <c r="B147" t="str">
        <f t="shared" ca="1" si="26"/>
        <v>PE</v>
      </c>
      <c r="C147" t="str">
        <f t="shared" si="27"/>
        <v>G-15PE</v>
      </c>
      <c r="D147" t="s">
        <v>387</v>
      </c>
      <c r="E147">
        <f t="shared" ca="1" si="24"/>
        <v>0</v>
      </c>
      <c r="H147" t="str">
        <f t="shared" ca="1" si="28"/>
        <v>'GOOD PE'!</v>
      </c>
      <c r="I147" s="463">
        <f t="shared" ca="1" si="29"/>
        <v>0</v>
      </c>
      <c r="J147" s="463">
        <f t="shared" ca="1" si="30"/>
        <v>0</v>
      </c>
      <c r="K147">
        <f t="shared" ca="1" si="31"/>
        <v>0</v>
      </c>
      <c r="L147">
        <f t="shared" ca="1" si="32"/>
        <v>0</v>
      </c>
      <c r="M147" t="str">
        <f t="shared" ca="1" si="33"/>
        <v>'GOOD PE'!</v>
      </c>
      <c r="N147">
        <f t="shared" ca="1" si="33"/>
        <v>0</v>
      </c>
      <c r="O147" t="str">
        <f t="shared" ca="1" si="34"/>
        <v>C:AP</v>
      </c>
      <c r="P147" t="str">
        <f t="shared" ca="1" si="35"/>
        <v>C9:AP9</v>
      </c>
    </row>
    <row r="148" spans="1:16">
      <c r="A148" t="str">
        <f t="shared" si="25"/>
        <v>02</v>
      </c>
      <c r="B148" t="str">
        <f t="shared" ca="1" si="26"/>
        <v>PE</v>
      </c>
      <c r="C148" t="str">
        <f t="shared" si="27"/>
        <v>G-15PE</v>
      </c>
      <c r="D148" t="s">
        <v>388</v>
      </c>
      <c r="E148">
        <f t="shared" ca="1" si="24"/>
        <v>0</v>
      </c>
      <c r="H148" t="str">
        <f t="shared" ca="1" si="28"/>
        <v>'GOOD PE'!</v>
      </c>
      <c r="I148" s="463">
        <f t="shared" ca="1" si="29"/>
        <v>0</v>
      </c>
      <c r="J148" s="463">
        <f t="shared" ca="1" si="30"/>
        <v>0</v>
      </c>
      <c r="K148">
        <f t="shared" ca="1" si="31"/>
        <v>0</v>
      </c>
      <c r="L148">
        <f t="shared" ca="1" si="32"/>
        <v>0</v>
      </c>
      <c r="M148" t="str">
        <f t="shared" ca="1" si="33"/>
        <v>'GOOD PE'!</v>
      </c>
      <c r="N148">
        <f t="shared" ca="1" si="33"/>
        <v>0</v>
      </c>
      <c r="O148" t="str">
        <f t="shared" ca="1" si="34"/>
        <v>C:AP</v>
      </c>
      <c r="P148" t="str">
        <f t="shared" ca="1" si="35"/>
        <v>C9:AP9</v>
      </c>
    </row>
    <row r="149" spans="1:16">
      <c r="A149" t="str">
        <f t="shared" si="25"/>
        <v>03</v>
      </c>
      <c r="B149" t="str">
        <f t="shared" ca="1" si="26"/>
        <v>PE</v>
      </c>
      <c r="C149" t="str">
        <f t="shared" si="27"/>
        <v>G-15PE</v>
      </c>
      <c r="D149" t="s">
        <v>389</v>
      </c>
      <c r="E149">
        <f t="shared" ca="1" si="24"/>
        <v>0</v>
      </c>
      <c r="H149" t="str">
        <f t="shared" ca="1" si="28"/>
        <v>'GOOD PE'!</v>
      </c>
      <c r="I149" s="463">
        <f t="shared" ca="1" si="29"/>
        <v>0</v>
      </c>
      <c r="J149" s="463">
        <f t="shared" ca="1" si="30"/>
        <v>0</v>
      </c>
      <c r="K149">
        <f t="shared" ca="1" si="31"/>
        <v>0</v>
      </c>
      <c r="L149">
        <f t="shared" ca="1" si="32"/>
        <v>0</v>
      </c>
      <c r="M149" t="str">
        <f t="shared" ca="1" si="33"/>
        <v>'GOOD PE'!</v>
      </c>
      <c r="N149">
        <f t="shared" ca="1" si="33"/>
        <v>0</v>
      </c>
      <c r="O149" t="str">
        <f t="shared" ca="1" si="34"/>
        <v>C:AP</v>
      </c>
      <c r="P149" t="str">
        <f t="shared" ca="1" si="35"/>
        <v>C9:AP9</v>
      </c>
    </row>
    <row r="150" spans="1:16">
      <c r="A150" t="str">
        <f t="shared" si="25"/>
        <v>04</v>
      </c>
      <c r="B150" t="str">
        <f t="shared" ca="1" si="26"/>
        <v>PE</v>
      </c>
      <c r="C150" t="str">
        <f t="shared" si="27"/>
        <v>G-15PE</v>
      </c>
      <c r="D150" t="s">
        <v>390</v>
      </c>
      <c r="E150">
        <f t="shared" ca="1" si="24"/>
        <v>0</v>
      </c>
      <c r="H150" t="str">
        <f t="shared" ca="1" si="28"/>
        <v>'GOOD PE'!</v>
      </c>
      <c r="I150" s="463">
        <f t="shared" ca="1" si="29"/>
        <v>0</v>
      </c>
      <c r="J150" s="463">
        <f t="shared" ca="1" si="30"/>
        <v>0</v>
      </c>
      <c r="K150">
        <f t="shared" ca="1" si="31"/>
        <v>0</v>
      </c>
      <c r="L150">
        <f t="shared" ca="1" si="32"/>
        <v>0</v>
      </c>
      <c r="M150" t="str">
        <f t="shared" ca="1" si="33"/>
        <v>'GOOD PE'!</v>
      </c>
      <c r="N150">
        <f t="shared" ca="1" si="33"/>
        <v>0</v>
      </c>
      <c r="O150" t="str">
        <f t="shared" ca="1" si="34"/>
        <v>C:AP</v>
      </c>
      <c r="P150" t="str">
        <f t="shared" ca="1" si="35"/>
        <v>C9:AP9</v>
      </c>
    </row>
    <row r="151" spans="1:16">
      <c r="A151" t="str">
        <f t="shared" si="25"/>
        <v>05</v>
      </c>
      <c r="B151" t="str">
        <f t="shared" ca="1" si="26"/>
        <v>PE</v>
      </c>
      <c r="C151" t="str">
        <f t="shared" si="27"/>
        <v>G-15PE</v>
      </c>
      <c r="D151" t="s">
        <v>391</v>
      </c>
      <c r="E151">
        <f t="shared" ca="1" si="24"/>
        <v>0</v>
      </c>
      <c r="H151" t="str">
        <f t="shared" ca="1" si="28"/>
        <v>'GOOD PE'!</v>
      </c>
      <c r="I151" s="463">
        <f t="shared" ca="1" si="29"/>
        <v>0</v>
      </c>
      <c r="J151" s="463">
        <f t="shared" ca="1" si="30"/>
        <v>0</v>
      </c>
      <c r="K151">
        <f t="shared" ca="1" si="31"/>
        <v>0</v>
      </c>
      <c r="L151">
        <f t="shared" ca="1" si="32"/>
        <v>0</v>
      </c>
      <c r="M151" t="str">
        <f t="shared" ca="1" si="33"/>
        <v>'GOOD PE'!</v>
      </c>
      <c r="N151">
        <f t="shared" ca="1" si="33"/>
        <v>0</v>
      </c>
      <c r="O151" t="str">
        <f t="shared" ca="1" si="34"/>
        <v>C:AP</v>
      </c>
      <c r="P151" t="str">
        <f t="shared" ca="1" si="35"/>
        <v>C9:AP9</v>
      </c>
    </row>
    <row r="152" spans="1:16">
      <c r="A152" t="str">
        <f t="shared" si="25"/>
        <v>06</v>
      </c>
      <c r="B152" t="str">
        <f t="shared" ca="1" si="26"/>
        <v>PE</v>
      </c>
      <c r="C152" t="str">
        <f t="shared" si="27"/>
        <v>G-15PE</v>
      </c>
      <c r="D152" t="s">
        <v>392</v>
      </c>
      <c r="E152">
        <f t="shared" ca="1" si="24"/>
        <v>0</v>
      </c>
      <c r="H152" t="str">
        <f t="shared" ca="1" si="28"/>
        <v>'GOOD PE'!</v>
      </c>
      <c r="I152" s="463">
        <f t="shared" ca="1" si="29"/>
        <v>0</v>
      </c>
      <c r="J152" s="463">
        <f t="shared" ca="1" si="30"/>
        <v>0</v>
      </c>
      <c r="K152">
        <f t="shared" ca="1" si="31"/>
        <v>0</v>
      </c>
      <c r="L152">
        <f t="shared" ca="1" si="32"/>
        <v>0</v>
      </c>
      <c r="M152" t="str">
        <f t="shared" ca="1" si="33"/>
        <v>'GOOD PE'!</v>
      </c>
      <c r="N152">
        <f t="shared" ca="1" si="33"/>
        <v>0</v>
      </c>
      <c r="O152" t="str">
        <f t="shared" ca="1" si="34"/>
        <v>C:AP</v>
      </c>
      <c r="P152" t="str">
        <f t="shared" ca="1" si="35"/>
        <v>C9:AP9</v>
      </c>
    </row>
    <row r="153" spans="1:16">
      <c r="A153" t="str">
        <f t="shared" si="25"/>
        <v>07</v>
      </c>
      <c r="B153" t="str">
        <f t="shared" ca="1" si="26"/>
        <v>PE</v>
      </c>
      <c r="C153" t="str">
        <f t="shared" si="27"/>
        <v>G-15PE</v>
      </c>
      <c r="D153" t="s">
        <v>462</v>
      </c>
      <c r="E153">
        <f t="shared" ca="1" si="24"/>
        <v>0</v>
      </c>
      <c r="H153" t="str">
        <f t="shared" ca="1" si="28"/>
        <v>'GOOD PE'!</v>
      </c>
      <c r="I153" s="463">
        <f t="shared" ca="1" si="29"/>
        <v>0</v>
      </c>
      <c r="J153" s="463">
        <f t="shared" ca="1" si="30"/>
        <v>0</v>
      </c>
      <c r="K153">
        <f t="shared" ca="1" si="31"/>
        <v>0</v>
      </c>
      <c r="L153">
        <f t="shared" ca="1" si="32"/>
        <v>0</v>
      </c>
      <c r="M153" t="str">
        <f t="shared" ca="1" si="33"/>
        <v>'GOOD PE'!</v>
      </c>
      <c r="N153">
        <f t="shared" ca="1" si="33"/>
        <v>0</v>
      </c>
      <c r="O153" t="str">
        <f t="shared" ca="1" si="34"/>
        <v>C:AP</v>
      </c>
      <c r="P153" t="str">
        <f t="shared" ca="1" si="35"/>
        <v>C9:AP9</v>
      </c>
    </row>
    <row r="154" spans="1:16">
      <c r="A154" t="str">
        <f t="shared" si="25"/>
        <v>08</v>
      </c>
      <c r="B154" t="str">
        <f t="shared" ca="1" si="26"/>
        <v>PE</v>
      </c>
      <c r="C154" t="str">
        <f t="shared" si="27"/>
        <v>G-15PE</v>
      </c>
      <c r="D154" t="s">
        <v>483</v>
      </c>
      <c r="E154">
        <f t="shared" ca="1" si="24"/>
        <v>0</v>
      </c>
      <c r="H154" t="str">
        <f t="shared" ca="1" si="28"/>
        <v>'GOOD PE'!</v>
      </c>
      <c r="I154" s="463">
        <f t="shared" ca="1" si="29"/>
        <v>0</v>
      </c>
      <c r="J154" s="463">
        <f t="shared" ca="1" si="30"/>
        <v>0</v>
      </c>
      <c r="K154">
        <f t="shared" ca="1" si="31"/>
        <v>0</v>
      </c>
      <c r="L154">
        <f t="shared" ca="1" si="32"/>
        <v>0</v>
      </c>
      <c r="M154" t="str">
        <f t="shared" ca="1" si="33"/>
        <v>'GOOD PE'!</v>
      </c>
      <c r="N154">
        <f t="shared" ca="1" si="33"/>
        <v>0</v>
      </c>
      <c r="O154" t="str">
        <f t="shared" ca="1" si="34"/>
        <v>C:AP</v>
      </c>
      <c r="P154" t="str">
        <f t="shared" ca="1" si="35"/>
        <v>C9:AP9</v>
      </c>
    </row>
    <row r="155" spans="1:16">
      <c r="A155" t="str">
        <f t="shared" si="25"/>
        <v>09</v>
      </c>
      <c r="B155" t="str">
        <f t="shared" ca="1" si="26"/>
        <v>PE</v>
      </c>
      <c r="C155" t="str">
        <f t="shared" si="27"/>
        <v>G-15PE</v>
      </c>
      <c r="D155" t="s">
        <v>393</v>
      </c>
      <c r="E155">
        <f t="shared" ca="1" si="24"/>
        <v>0</v>
      </c>
      <c r="H155" t="str">
        <f t="shared" ca="1" si="28"/>
        <v>'GOOD PE'!</v>
      </c>
      <c r="I155" s="463">
        <f t="shared" ca="1" si="29"/>
        <v>0</v>
      </c>
      <c r="J155" s="463">
        <f t="shared" ca="1" si="30"/>
        <v>0</v>
      </c>
      <c r="K155">
        <f t="shared" ca="1" si="31"/>
        <v>0</v>
      </c>
      <c r="L155">
        <f t="shared" ca="1" si="32"/>
        <v>0</v>
      </c>
      <c r="M155" t="str">
        <f t="shared" ca="1" si="33"/>
        <v>'GOOD PE'!</v>
      </c>
      <c r="N155">
        <f t="shared" ca="1" si="33"/>
        <v>0</v>
      </c>
      <c r="O155" t="str">
        <f t="shared" ca="1" si="34"/>
        <v>C:AP</v>
      </c>
      <c r="P155" t="str">
        <f t="shared" ca="1" si="35"/>
        <v>C9:AP9</v>
      </c>
    </row>
    <row r="156" spans="1:16">
      <c r="A156" t="str">
        <f t="shared" si="25"/>
        <v>10</v>
      </c>
      <c r="B156" t="str">
        <f t="shared" ca="1" si="26"/>
        <v>PE</v>
      </c>
      <c r="C156" t="str">
        <f t="shared" si="27"/>
        <v>G-15PE</v>
      </c>
      <c r="D156" t="s">
        <v>525</v>
      </c>
      <c r="E156">
        <f t="shared" ca="1" si="24"/>
        <v>0</v>
      </c>
      <c r="H156" t="str">
        <f t="shared" ca="1" si="28"/>
        <v>'GOOD PE'!</v>
      </c>
      <c r="I156" s="463">
        <f t="shared" ca="1" si="29"/>
        <v>0</v>
      </c>
      <c r="J156" s="463">
        <f t="shared" ca="1" si="30"/>
        <v>0</v>
      </c>
      <c r="K156">
        <f t="shared" ca="1" si="31"/>
        <v>0</v>
      </c>
      <c r="L156">
        <f t="shared" ca="1" si="32"/>
        <v>0</v>
      </c>
      <c r="M156" t="str">
        <f t="shared" ca="1" si="33"/>
        <v>'GOOD PE'!</v>
      </c>
      <c r="N156">
        <f t="shared" ca="1" si="33"/>
        <v>0</v>
      </c>
      <c r="O156" t="str">
        <f t="shared" ca="1" si="34"/>
        <v>C:AP</v>
      </c>
      <c r="P156" t="str">
        <f t="shared" ca="1" si="35"/>
        <v>C9:AP9</v>
      </c>
    </row>
    <row r="157" spans="1:16">
      <c r="A157" t="str">
        <f t="shared" si="25"/>
        <v>11</v>
      </c>
      <c r="B157" t="str">
        <f t="shared" ca="1" si="26"/>
        <v>PE</v>
      </c>
      <c r="C157" t="str">
        <f t="shared" si="27"/>
        <v>G-15PE</v>
      </c>
      <c r="D157" t="s">
        <v>394</v>
      </c>
      <c r="E157">
        <f t="shared" ca="1" si="24"/>
        <v>0</v>
      </c>
      <c r="H157" t="str">
        <f t="shared" ca="1" si="28"/>
        <v>'GOOD PE'!</v>
      </c>
      <c r="I157" s="463">
        <f t="shared" ca="1" si="29"/>
        <v>0</v>
      </c>
      <c r="J157" s="463">
        <f t="shared" ca="1" si="30"/>
        <v>0</v>
      </c>
      <c r="K157">
        <f t="shared" ca="1" si="31"/>
        <v>0</v>
      </c>
      <c r="L157">
        <f t="shared" ca="1" si="32"/>
        <v>0</v>
      </c>
      <c r="M157" t="str">
        <f t="shared" ca="1" si="33"/>
        <v>'GOOD PE'!</v>
      </c>
      <c r="N157">
        <f t="shared" ca="1" si="33"/>
        <v>0</v>
      </c>
      <c r="O157" t="str">
        <f t="shared" ca="1" si="34"/>
        <v>C:AP</v>
      </c>
      <c r="P157" t="str">
        <f t="shared" ca="1" si="35"/>
        <v>C9:AP9</v>
      </c>
    </row>
    <row r="158" spans="1:16">
      <c r="A158" t="str">
        <f t="shared" si="25"/>
        <v>12</v>
      </c>
      <c r="B158" t="str">
        <f t="shared" ca="1" si="26"/>
        <v>PE</v>
      </c>
      <c r="C158" t="str">
        <f t="shared" si="27"/>
        <v>G-15PE</v>
      </c>
      <c r="D158" t="s">
        <v>395</v>
      </c>
      <c r="E158">
        <f t="shared" ca="1" si="24"/>
        <v>0</v>
      </c>
      <c r="H158" t="str">
        <f t="shared" ca="1" si="28"/>
        <v>'GOOD PE'!</v>
      </c>
      <c r="I158" s="463">
        <f t="shared" ca="1" si="29"/>
        <v>0</v>
      </c>
      <c r="J158" s="463">
        <f t="shared" ca="1" si="30"/>
        <v>0</v>
      </c>
      <c r="K158">
        <f t="shared" ca="1" si="31"/>
        <v>0</v>
      </c>
      <c r="L158">
        <f t="shared" ca="1" si="32"/>
        <v>0</v>
      </c>
      <c r="M158" t="str">
        <f t="shared" ca="1" si="33"/>
        <v>'GOOD PE'!</v>
      </c>
      <c r="N158">
        <f t="shared" ca="1" si="33"/>
        <v>0</v>
      </c>
      <c r="O158" t="str">
        <f t="shared" ca="1" si="34"/>
        <v>C:AP</v>
      </c>
      <c r="P158" t="str">
        <f t="shared" ca="1" si="35"/>
        <v>C9:AP9</v>
      </c>
    </row>
    <row r="159" spans="1:16">
      <c r="A159" t="str">
        <f t="shared" si="25"/>
        <v>13</v>
      </c>
      <c r="B159" t="str">
        <f t="shared" ca="1" si="26"/>
        <v>PE</v>
      </c>
      <c r="C159" t="str">
        <f t="shared" si="27"/>
        <v>G-15PE</v>
      </c>
      <c r="D159" t="s">
        <v>546</v>
      </c>
      <c r="E159">
        <f t="shared" ca="1" si="24"/>
        <v>0</v>
      </c>
      <c r="H159" t="str">
        <f t="shared" ca="1" si="28"/>
        <v>'GOOD PE'!</v>
      </c>
      <c r="I159" s="463">
        <f t="shared" ca="1" si="29"/>
        <v>0</v>
      </c>
      <c r="J159" s="463">
        <f t="shared" ca="1" si="30"/>
        <v>0</v>
      </c>
      <c r="K159">
        <f t="shared" ca="1" si="31"/>
        <v>0</v>
      </c>
      <c r="L159">
        <f t="shared" ca="1" si="32"/>
        <v>0</v>
      </c>
      <c r="M159" t="str">
        <f t="shared" ca="1" si="33"/>
        <v>'GOOD PE'!</v>
      </c>
      <c r="N159">
        <f t="shared" ca="1" si="33"/>
        <v>0</v>
      </c>
      <c r="O159" t="str">
        <f t="shared" ca="1" si="34"/>
        <v>C:AP</v>
      </c>
      <c r="P159" t="str">
        <f t="shared" ca="1" si="35"/>
        <v>C9:AP9</v>
      </c>
    </row>
    <row r="160" spans="1:16">
      <c r="A160" t="str">
        <f t="shared" si="25"/>
        <v>14</v>
      </c>
      <c r="B160" t="str">
        <f t="shared" ca="1" si="26"/>
        <v>PE</v>
      </c>
      <c r="C160" t="str">
        <f t="shared" si="27"/>
        <v>G-15PE</v>
      </c>
      <c r="D160" t="s">
        <v>396</v>
      </c>
      <c r="E160">
        <f t="shared" ca="1" si="24"/>
        <v>0</v>
      </c>
      <c r="H160" t="str">
        <f t="shared" ca="1" si="28"/>
        <v>'GOOD PE'!</v>
      </c>
      <c r="I160" s="463">
        <f t="shared" ca="1" si="29"/>
        <v>0</v>
      </c>
      <c r="J160" s="463">
        <f t="shared" ca="1" si="30"/>
        <v>0</v>
      </c>
      <c r="K160">
        <f t="shared" ca="1" si="31"/>
        <v>0</v>
      </c>
      <c r="L160">
        <f t="shared" ca="1" si="32"/>
        <v>0</v>
      </c>
      <c r="M160" t="str">
        <f t="shared" ca="1" si="33"/>
        <v>'GOOD PE'!</v>
      </c>
      <c r="N160">
        <f t="shared" ca="1" si="33"/>
        <v>0</v>
      </c>
      <c r="O160" t="str">
        <f t="shared" ca="1" si="34"/>
        <v>C:AP</v>
      </c>
      <c r="P160" t="str">
        <f t="shared" ca="1" si="35"/>
        <v>C9:AP9</v>
      </c>
    </row>
    <row r="161" spans="1:16">
      <c r="A161" t="str">
        <f t="shared" si="25"/>
        <v>15</v>
      </c>
      <c r="B161" t="str">
        <f t="shared" ca="1" si="26"/>
        <v>PE</v>
      </c>
      <c r="C161" t="str">
        <f t="shared" si="27"/>
        <v>G-15PE</v>
      </c>
      <c r="D161" t="s">
        <v>504</v>
      </c>
      <c r="E161">
        <f t="shared" ca="1" si="24"/>
        <v>0</v>
      </c>
      <c r="H161" t="str">
        <f t="shared" ca="1" si="28"/>
        <v>'GOOD PE'!</v>
      </c>
      <c r="I161" s="463">
        <f t="shared" ca="1" si="29"/>
        <v>0</v>
      </c>
      <c r="J161" s="463">
        <f t="shared" ca="1" si="30"/>
        <v>0</v>
      </c>
      <c r="K161">
        <f t="shared" ca="1" si="31"/>
        <v>0</v>
      </c>
      <c r="L161">
        <f t="shared" ca="1" si="32"/>
        <v>0</v>
      </c>
      <c r="M161" t="str">
        <f t="shared" ca="1" si="33"/>
        <v>'GOOD PE'!</v>
      </c>
      <c r="N161">
        <f t="shared" ca="1" si="33"/>
        <v>0</v>
      </c>
      <c r="O161" t="str">
        <f t="shared" ca="1" si="34"/>
        <v>C:AP</v>
      </c>
      <c r="P161" t="str">
        <f t="shared" ca="1" si="35"/>
        <v>C9:AP9</v>
      </c>
    </row>
    <row r="162" spans="1:16">
      <c r="A162" t="str">
        <f t="shared" si="25"/>
        <v>19</v>
      </c>
      <c r="B162" t="str">
        <f t="shared" ca="1" si="26"/>
        <v>PE</v>
      </c>
      <c r="C162" t="str">
        <f t="shared" si="27"/>
        <v>G-15PE</v>
      </c>
      <c r="D162" t="s">
        <v>1301</v>
      </c>
      <c r="E162">
        <f t="shared" ca="1" si="24"/>
        <v>0</v>
      </c>
      <c r="H162" t="str">
        <f t="shared" ca="1" si="28"/>
        <v>'GOOD PE'!</v>
      </c>
      <c r="I162" s="463">
        <f t="shared" ca="1" si="29"/>
        <v>0</v>
      </c>
      <c r="J162" s="463">
        <f t="shared" ca="1" si="30"/>
        <v>0</v>
      </c>
      <c r="K162">
        <f t="shared" ca="1" si="31"/>
        <v>0</v>
      </c>
      <c r="L162">
        <f t="shared" ca="1" si="32"/>
        <v>0</v>
      </c>
      <c r="M162" t="str">
        <f t="shared" ca="1" si="33"/>
        <v>'GOOD PE'!</v>
      </c>
      <c r="N162">
        <f t="shared" ca="1" si="33"/>
        <v>0</v>
      </c>
      <c r="O162" t="str">
        <f t="shared" ca="1" si="34"/>
        <v>C:AP</v>
      </c>
      <c r="P162" t="str">
        <f t="shared" ca="1" si="35"/>
        <v>C9:AP9</v>
      </c>
    </row>
    <row r="163" spans="1:16">
      <c r="A163" t="str">
        <f t="shared" si="25"/>
        <v>34</v>
      </c>
      <c r="B163" t="str">
        <f t="shared" ca="1" si="26"/>
        <v>PE</v>
      </c>
      <c r="C163" t="str">
        <f t="shared" si="27"/>
        <v>G-15PE</v>
      </c>
      <c r="D163" t="s">
        <v>1302</v>
      </c>
      <c r="E163">
        <f t="shared" ca="1" si="24"/>
        <v>0</v>
      </c>
      <c r="H163" t="str">
        <f t="shared" ca="1" si="28"/>
        <v>'GOOD PE'!</v>
      </c>
      <c r="I163" s="463">
        <f t="shared" ca="1" si="29"/>
        <v>0</v>
      </c>
      <c r="J163" s="463">
        <f t="shared" ca="1" si="30"/>
        <v>0</v>
      </c>
      <c r="K163">
        <f t="shared" ca="1" si="31"/>
        <v>0</v>
      </c>
      <c r="L163">
        <f t="shared" ca="1" si="32"/>
        <v>0</v>
      </c>
      <c r="M163" t="str">
        <f t="shared" ca="1" si="33"/>
        <v>'GOOD PE'!</v>
      </c>
      <c r="N163">
        <f t="shared" ca="1" si="33"/>
        <v>0</v>
      </c>
      <c r="O163" t="str">
        <f t="shared" ca="1" si="34"/>
        <v>C:AP</v>
      </c>
      <c r="P163" t="str">
        <f t="shared" ca="1" si="35"/>
        <v>C9:AP9</v>
      </c>
    </row>
    <row r="164" spans="1:16">
      <c r="A164" t="str">
        <f t="shared" si="25"/>
        <v>35</v>
      </c>
      <c r="B164" t="str">
        <f t="shared" ca="1" si="26"/>
        <v>PE</v>
      </c>
      <c r="C164" t="str">
        <f t="shared" si="27"/>
        <v>G-15PE</v>
      </c>
      <c r="D164" t="s">
        <v>1303</v>
      </c>
      <c r="E164">
        <f t="shared" ca="1" si="24"/>
        <v>0</v>
      </c>
      <c r="H164" t="str">
        <f t="shared" ca="1" si="28"/>
        <v>'GOOD PE'!</v>
      </c>
      <c r="I164" s="463">
        <f t="shared" ca="1" si="29"/>
        <v>0</v>
      </c>
      <c r="J164" s="463">
        <f t="shared" ca="1" si="30"/>
        <v>0</v>
      </c>
      <c r="K164">
        <f t="shared" ca="1" si="31"/>
        <v>0</v>
      </c>
      <c r="L164">
        <f t="shared" ca="1" si="32"/>
        <v>0</v>
      </c>
      <c r="M164" t="str">
        <f t="shared" ca="1" si="33"/>
        <v>'GOOD PE'!</v>
      </c>
      <c r="N164">
        <f t="shared" ca="1" si="33"/>
        <v>0</v>
      </c>
      <c r="O164" t="str">
        <f t="shared" ca="1" si="34"/>
        <v>C:AP</v>
      </c>
      <c r="P164" t="str">
        <f t="shared" ca="1" si="35"/>
        <v>C9:AP9</v>
      </c>
    </row>
    <row r="165" spans="1:16">
      <c r="A165" t="str">
        <f t="shared" si="25"/>
        <v>36</v>
      </c>
      <c r="B165" t="str">
        <f t="shared" ca="1" si="26"/>
        <v>PE</v>
      </c>
      <c r="C165" t="str">
        <f t="shared" si="27"/>
        <v>G-15PE</v>
      </c>
      <c r="D165" t="s">
        <v>1304</v>
      </c>
      <c r="E165">
        <f t="shared" ca="1" si="24"/>
        <v>0</v>
      </c>
      <c r="H165" t="str">
        <f t="shared" ca="1" si="28"/>
        <v>'GOOD PE'!</v>
      </c>
      <c r="I165" s="463">
        <f t="shared" ca="1" si="29"/>
        <v>0</v>
      </c>
      <c r="J165" s="463">
        <f t="shared" ca="1" si="30"/>
        <v>0</v>
      </c>
      <c r="K165">
        <f t="shared" ca="1" si="31"/>
        <v>0</v>
      </c>
      <c r="L165">
        <f t="shared" ca="1" si="32"/>
        <v>0</v>
      </c>
      <c r="M165" t="str">
        <f t="shared" ca="1" si="33"/>
        <v>'GOOD PE'!</v>
      </c>
      <c r="N165">
        <f t="shared" ca="1" si="33"/>
        <v>0</v>
      </c>
      <c r="O165" t="str">
        <f t="shared" ca="1" si="34"/>
        <v>C:AP</v>
      </c>
      <c r="P165" t="str">
        <f t="shared" ca="1" si="35"/>
        <v>C9:AP9</v>
      </c>
    </row>
    <row r="166" spans="1:16">
      <c r="A166" t="str">
        <f t="shared" si="25"/>
        <v>01</v>
      </c>
      <c r="B166" t="str">
        <f t="shared" ca="1" si="26"/>
        <v>PE</v>
      </c>
      <c r="C166" t="str">
        <f t="shared" si="27"/>
        <v>G-16PE</v>
      </c>
      <c r="D166" t="s">
        <v>397</v>
      </c>
      <c r="E166">
        <f t="shared" ca="1" si="24"/>
        <v>0</v>
      </c>
      <c r="H166" t="str">
        <f t="shared" ca="1" si="28"/>
        <v>'GOOD PE'!</v>
      </c>
      <c r="I166" s="463">
        <f t="shared" ca="1" si="29"/>
        <v>0</v>
      </c>
      <c r="J166" s="463">
        <f t="shared" ca="1" si="30"/>
        <v>0</v>
      </c>
      <c r="K166">
        <f t="shared" ca="1" si="31"/>
        <v>0</v>
      </c>
      <c r="L166">
        <f t="shared" ca="1" si="32"/>
        <v>0</v>
      </c>
      <c r="M166" t="str">
        <f t="shared" ca="1" si="33"/>
        <v>'GOOD PE'!</v>
      </c>
      <c r="N166">
        <f t="shared" ca="1" si="33"/>
        <v>0</v>
      </c>
      <c r="O166" t="str">
        <f t="shared" ca="1" si="34"/>
        <v>C:AP</v>
      </c>
      <c r="P166" t="str">
        <f t="shared" ca="1" si="35"/>
        <v>C9:AP9</v>
      </c>
    </row>
    <row r="167" spans="1:16">
      <c r="A167" t="str">
        <f t="shared" si="25"/>
        <v>02</v>
      </c>
      <c r="B167" t="str">
        <f t="shared" ca="1" si="26"/>
        <v>PE</v>
      </c>
      <c r="C167" t="str">
        <f t="shared" si="27"/>
        <v>G-16PE</v>
      </c>
      <c r="D167" t="s">
        <v>398</v>
      </c>
      <c r="E167">
        <f t="shared" ca="1" si="24"/>
        <v>0</v>
      </c>
      <c r="H167" t="str">
        <f t="shared" ca="1" si="28"/>
        <v>'GOOD PE'!</v>
      </c>
      <c r="I167" s="463">
        <f t="shared" ca="1" si="29"/>
        <v>0</v>
      </c>
      <c r="J167" s="463">
        <f t="shared" ca="1" si="30"/>
        <v>0</v>
      </c>
      <c r="K167">
        <f t="shared" ca="1" si="31"/>
        <v>0</v>
      </c>
      <c r="L167">
        <f t="shared" ca="1" si="32"/>
        <v>0</v>
      </c>
      <c r="M167" t="str">
        <f t="shared" ca="1" si="33"/>
        <v>'GOOD PE'!</v>
      </c>
      <c r="N167">
        <f t="shared" ca="1" si="33"/>
        <v>0</v>
      </c>
      <c r="O167" t="str">
        <f t="shared" ca="1" si="34"/>
        <v>C:AP</v>
      </c>
      <c r="P167" t="str">
        <f t="shared" ca="1" si="35"/>
        <v>C9:AP9</v>
      </c>
    </row>
    <row r="168" spans="1:16">
      <c r="A168" t="str">
        <f t="shared" si="25"/>
        <v>03</v>
      </c>
      <c r="B168" t="str">
        <f t="shared" ca="1" si="26"/>
        <v>PE</v>
      </c>
      <c r="C168" t="str">
        <f t="shared" si="27"/>
        <v>G-16PE</v>
      </c>
      <c r="D168" t="s">
        <v>399</v>
      </c>
      <c r="E168">
        <f t="shared" ca="1" si="24"/>
        <v>0</v>
      </c>
      <c r="H168" t="str">
        <f t="shared" ca="1" si="28"/>
        <v>'GOOD PE'!</v>
      </c>
      <c r="I168" s="463">
        <f t="shared" ca="1" si="29"/>
        <v>0</v>
      </c>
      <c r="J168" s="463">
        <f t="shared" ca="1" si="30"/>
        <v>0</v>
      </c>
      <c r="K168">
        <f t="shared" ca="1" si="31"/>
        <v>0</v>
      </c>
      <c r="L168">
        <f t="shared" ca="1" si="32"/>
        <v>0</v>
      </c>
      <c r="M168" t="str">
        <f t="shared" ca="1" si="33"/>
        <v>'GOOD PE'!</v>
      </c>
      <c r="N168">
        <f t="shared" ca="1" si="33"/>
        <v>0</v>
      </c>
      <c r="O168" t="str">
        <f t="shared" ca="1" si="34"/>
        <v>C:AP</v>
      </c>
      <c r="P168" t="str">
        <f t="shared" ca="1" si="35"/>
        <v>C9:AP9</v>
      </c>
    </row>
    <row r="169" spans="1:16">
      <c r="A169" t="str">
        <f t="shared" si="25"/>
        <v>04</v>
      </c>
      <c r="B169" t="str">
        <f t="shared" ca="1" si="26"/>
        <v>PE</v>
      </c>
      <c r="C169" t="str">
        <f t="shared" si="27"/>
        <v>G-16PE</v>
      </c>
      <c r="D169" t="s">
        <v>400</v>
      </c>
      <c r="E169">
        <f t="shared" ca="1" si="24"/>
        <v>0</v>
      </c>
      <c r="H169" t="str">
        <f t="shared" ca="1" si="28"/>
        <v>'GOOD PE'!</v>
      </c>
      <c r="I169" s="463">
        <f t="shared" ca="1" si="29"/>
        <v>0</v>
      </c>
      <c r="J169" s="463">
        <f t="shared" ca="1" si="30"/>
        <v>0</v>
      </c>
      <c r="K169">
        <f t="shared" ca="1" si="31"/>
        <v>0</v>
      </c>
      <c r="L169">
        <f t="shared" ca="1" si="32"/>
        <v>0</v>
      </c>
      <c r="M169" t="str">
        <f t="shared" ca="1" si="33"/>
        <v>'GOOD PE'!</v>
      </c>
      <c r="N169">
        <f t="shared" ca="1" si="33"/>
        <v>0</v>
      </c>
      <c r="O169" t="str">
        <f t="shared" ca="1" si="34"/>
        <v>C:AP</v>
      </c>
      <c r="P169" t="str">
        <f t="shared" ca="1" si="35"/>
        <v>C9:AP9</v>
      </c>
    </row>
    <row r="170" spans="1:16">
      <c r="A170" t="str">
        <f t="shared" si="25"/>
        <v>05</v>
      </c>
      <c r="B170" t="str">
        <f t="shared" ca="1" si="26"/>
        <v>PE</v>
      </c>
      <c r="C170" t="str">
        <f t="shared" si="27"/>
        <v>G-16PE</v>
      </c>
      <c r="D170" t="s">
        <v>401</v>
      </c>
      <c r="E170">
        <f t="shared" ca="1" si="24"/>
        <v>0</v>
      </c>
      <c r="H170" t="str">
        <f t="shared" ca="1" si="28"/>
        <v>'GOOD PE'!</v>
      </c>
      <c r="I170" s="463">
        <f t="shared" ca="1" si="29"/>
        <v>0</v>
      </c>
      <c r="J170" s="463">
        <f t="shared" ca="1" si="30"/>
        <v>0</v>
      </c>
      <c r="K170">
        <f t="shared" ca="1" si="31"/>
        <v>0</v>
      </c>
      <c r="L170">
        <f t="shared" ca="1" si="32"/>
        <v>0</v>
      </c>
      <c r="M170" t="str">
        <f t="shared" ca="1" si="33"/>
        <v>'GOOD PE'!</v>
      </c>
      <c r="N170">
        <f t="shared" ca="1" si="33"/>
        <v>0</v>
      </c>
      <c r="O170" t="str">
        <f t="shared" ca="1" si="34"/>
        <v>C:AP</v>
      </c>
      <c r="P170" t="str">
        <f t="shared" ca="1" si="35"/>
        <v>C9:AP9</v>
      </c>
    </row>
    <row r="171" spans="1:16">
      <c r="A171" t="str">
        <f t="shared" si="25"/>
        <v>06</v>
      </c>
      <c r="B171" t="str">
        <f t="shared" ca="1" si="26"/>
        <v>PE</v>
      </c>
      <c r="C171" t="str">
        <f t="shared" si="27"/>
        <v>G-16PE</v>
      </c>
      <c r="D171" t="s">
        <v>402</v>
      </c>
      <c r="E171">
        <f t="shared" ca="1" si="24"/>
        <v>0</v>
      </c>
      <c r="H171" t="str">
        <f t="shared" ca="1" si="28"/>
        <v>'GOOD PE'!</v>
      </c>
      <c r="I171" s="463">
        <f t="shared" ca="1" si="29"/>
        <v>0</v>
      </c>
      <c r="J171" s="463">
        <f t="shared" ca="1" si="30"/>
        <v>0</v>
      </c>
      <c r="K171">
        <f t="shared" ca="1" si="31"/>
        <v>0</v>
      </c>
      <c r="L171">
        <f t="shared" ca="1" si="32"/>
        <v>0</v>
      </c>
      <c r="M171" t="str">
        <f t="shared" ca="1" si="33"/>
        <v>'GOOD PE'!</v>
      </c>
      <c r="N171">
        <f t="shared" ca="1" si="33"/>
        <v>0</v>
      </c>
      <c r="O171" t="str">
        <f t="shared" ca="1" si="34"/>
        <v>C:AP</v>
      </c>
      <c r="P171" t="str">
        <f t="shared" ca="1" si="35"/>
        <v>C9:AP9</v>
      </c>
    </row>
    <row r="172" spans="1:16">
      <c r="A172" t="str">
        <f t="shared" si="25"/>
        <v>07</v>
      </c>
      <c r="B172" t="str">
        <f t="shared" ca="1" si="26"/>
        <v>PE</v>
      </c>
      <c r="C172" t="str">
        <f t="shared" si="27"/>
        <v>G-16PE</v>
      </c>
      <c r="D172" t="s">
        <v>463</v>
      </c>
      <c r="E172">
        <f t="shared" ca="1" si="24"/>
        <v>0</v>
      </c>
      <c r="H172" t="str">
        <f t="shared" ca="1" si="28"/>
        <v>'GOOD PE'!</v>
      </c>
      <c r="I172" s="463">
        <f t="shared" ca="1" si="29"/>
        <v>0</v>
      </c>
      <c r="J172" s="463">
        <f t="shared" ca="1" si="30"/>
        <v>0</v>
      </c>
      <c r="K172">
        <f t="shared" ca="1" si="31"/>
        <v>0</v>
      </c>
      <c r="L172">
        <f t="shared" ca="1" si="32"/>
        <v>0</v>
      </c>
      <c r="M172" t="str">
        <f t="shared" ca="1" si="33"/>
        <v>'GOOD PE'!</v>
      </c>
      <c r="N172">
        <f t="shared" ca="1" si="33"/>
        <v>0</v>
      </c>
      <c r="O172" t="str">
        <f t="shared" ca="1" si="34"/>
        <v>C:AP</v>
      </c>
      <c r="P172" t="str">
        <f t="shared" ca="1" si="35"/>
        <v>C9:AP9</v>
      </c>
    </row>
    <row r="173" spans="1:16">
      <c r="A173" t="str">
        <f t="shared" si="25"/>
        <v>08</v>
      </c>
      <c r="B173" t="str">
        <f t="shared" ca="1" si="26"/>
        <v>PE</v>
      </c>
      <c r="C173" t="str">
        <f t="shared" si="27"/>
        <v>G-16PE</v>
      </c>
      <c r="D173" t="s">
        <v>484</v>
      </c>
      <c r="E173">
        <f t="shared" ca="1" si="24"/>
        <v>0</v>
      </c>
      <c r="H173" t="str">
        <f t="shared" ca="1" si="28"/>
        <v>'GOOD PE'!</v>
      </c>
      <c r="I173" s="463">
        <f t="shared" ca="1" si="29"/>
        <v>0</v>
      </c>
      <c r="J173" s="463">
        <f t="shared" ca="1" si="30"/>
        <v>0</v>
      </c>
      <c r="K173">
        <f t="shared" ca="1" si="31"/>
        <v>0</v>
      </c>
      <c r="L173">
        <f t="shared" ca="1" si="32"/>
        <v>0</v>
      </c>
      <c r="M173" t="str">
        <f t="shared" ca="1" si="33"/>
        <v>'GOOD PE'!</v>
      </c>
      <c r="N173">
        <f t="shared" ca="1" si="33"/>
        <v>0</v>
      </c>
      <c r="O173" t="str">
        <f t="shared" ca="1" si="34"/>
        <v>C:AP</v>
      </c>
      <c r="P173" t="str">
        <f t="shared" ca="1" si="35"/>
        <v>C9:AP9</v>
      </c>
    </row>
    <row r="174" spans="1:16">
      <c r="A174" t="str">
        <f t="shared" si="25"/>
        <v>09</v>
      </c>
      <c r="B174" t="str">
        <f t="shared" ca="1" si="26"/>
        <v>PE</v>
      </c>
      <c r="C174" t="str">
        <f t="shared" si="27"/>
        <v>G-16PE</v>
      </c>
      <c r="D174" t="s">
        <v>403</v>
      </c>
      <c r="E174">
        <f t="shared" ca="1" si="24"/>
        <v>0</v>
      </c>
      <c r="H174" t="str">
        <f t="shared" ca="1" si="28"/>
        <v>'GOOD PE'!</v>
      </c>
      <c r="I174" s="463">
        <f t="shared" ca="1" si="29"/>
        <v>0</v>
      </c>
      <c r="J174" s="463">
        <f t="shared" ca="1" si="30"/>
        <v>0</v>
      </c>
      <c r="K174">
        <f t="shared" ca="1" si="31"/>
        <v>0</v>
      </c>
      <c r="L174">
        <f t="shared" ca="1" si="32"/>
        <v>0</v>
      </c>
      <c r="M174" t="str">
        <f t="shared" ca="1" si="33"/>
        <v>'GOOD PE'!</v>
      </c>
      <c r="N174">
        <f t="shared" ca="1" si="33"/>
        <v>0</v>
      </c>
      <c r="O174" t="str">
        <f t="shared" ca="1" si="34"/>
        <v>C:AP</v>
      </c>
      <c r="P174" t="str">
        <f t="shared" ca="1" si="35"/>
        <v>C9:AP9</v>
      </c>
    </row>
    <row r="175" spans="1:16">
      <c r="A175" t="str">
        <f t="shared" si="25"/>
        <v>10</v>
      </c>
      <c r="B175" t="str">
        <f t="shared" ca="1" si="26"/>
        <v>PE</v>
      </c>
      <c r="C175" t="str">
        <f t="shared" si="27"/>
        <v>G-16PE</v>
      </c>
      <c r="D175" t="s">
        <v>526</v>
      </c>
      <c r="E175">
        <f t="shared" ca="1" si="24"/>
        <v>0</v>
      </c>
      <c r="H175" t="str">
        <f t="shared" ca="1" si="28"/>
        <v>'GOOD PE'!</v>
      </c>
      <c r="I175" s="463">
        <f t="shared" ca="1" si="29"/>
        <v>0</v>
      </c>
      <c r="J175" s="463">
        <f t="shared" ca="1" si="30"/>
        <v>0</v>
      </c>
      <c r="K175">
        <f t="shared" ca="1" si="31"/>
        <v>0</v>
      </c>
      <c r="L175">
        <f t="shared" ca="1" si="32"/>
        <v>0</v>
      </c>
      <c r="M175" t="str">
        <f t="shared" ca="1" si="33"/>
        <v>'GOOD PE'!</v>
      </c>
      <c r="N175">
        <f t="shared" ca="1" si="33"/>
        <v>0</v>
      </c>
      <c r="O175" t="str">
        <f t="shared" ca="1" si="34"/>
        <v>C:AP</v>
      </c>
      <c r="P175" t="str">
        <f t="shared" ca="1" si="35"/>
        <v>C9:AP9</v>
      </c>
    </row>
    <row r="176" spans="1:16">
      <c r="A176" t="str">
        <f t="shared" si="25"/>
        <v>11</v>
      </c>
      <c r="B176" t="str">
        <f t="shared" ca="1" si="26"/>
        <v>PE</v>
      </c>
      <c r="C176" t="str">
        <f t="shared" si="27"/>
        <v>G-16PE</v>
      </c>
      <c r="D176" t="s">
        <v>404</v>
      </c>
      <c r="E176">
        <f t="shared" ca="1" si="24"/>
        <v>0</v>
      </c>
      <c r="H176" t="str">
        <f t="shared" ca="1" si="28"/>
        <v>'GOOD PE'!</v>
      </c>
      <c r="I176" s="463">
        <f t="shared" ca="1" si="29"/>
        <v>0</v>
      </c>
      <c r="J176" s="463">
        <f t="shared" ca="1" si="30"/>
        <v>0</v>
      </c>
      <c r="K176">
        <f t="shared" ca="1" si="31"/>
        <v>0</v>
      </c>
      <c r="L176">
        <f t="shared" ca="1" si="32"/>
        <v>0</v>
      </c>
      <c r="M176" t="str">
        <f t="shared" ca="1" si="33"/>
        <v>'GOOD PE'!</v>
      </c>
      <c r="N176">
        <f t="shared" ca="1" si="33"/>
        <v>0</v>
      </c>
      <c r="O176" t="str">
        <f t="shared" ca="1" si="34"/>
        <v>C:AP</v>
      </c>
      <c r="P176" t="str">
        <f t="shared" ca="1" si="35"/>
        <v>C9:AP9</v>
      </c>
    </row>
    <row r="177" spans="1:16">
      <c r="A177" t="str">
        <f t="shared" si="25"/>
        <v>12</v>
      </c>
      <c r="B177" t="str">
        <f t="shared" ca="1" si="26"/>
        <v>PE</v>
      </c>
      <c r="C177" t="str">
        <f t="shared" si="27"/>
        <v>G-16PE</v>
      </c>
      <c r="D177" t="s">
        <v>405</v>
      </c>
      <c r="E177">
        <f t="shared" ca="1" si="24"/>
        <v>0</v>
      </c>
      <c r="H177" t="str">
        <f t="shared" ca="1" si="28"/>
        <v>'GOOD PE'!</v>
      </c>
      <c r="I177" s="463">
        <f t="shared" ca="1" si="29"/>
        <v>0</v>
      </c>
      <c r="J177" s="463">
        <f t="shared" ca="1" si="30"/>
        <v>0</v>
      </c>
      <c r="K177">
        <f t="shared" ca="1" si="31"/>
        <v>0</v>
      </c>
      <c r="L177">
        <f t="shared" ca="1" si="32"/>
        <v>0</v>
      </c>
      <c r="M177" t="str">
        <f t="shared" ca="1" si="33"/>
        <v>'GOOD PE'!</v>
      </c>
      <c r="N177">
        <f t="shared" ca="1" si="33"/>
        <v>0</v>
      </c>
      <c r="O177" t="str">
        <f t="shared" ca="1" si="34"/>
        <v>C:AP</v>
      </c>
      <c r="P177" t="str">
        <f t="shared" ca="1" si="35"/>
        <v>C9:AP9</v>
      </c>
    </row>
    <row r="178" spans="1:16">
      <c r="A178" t="str">
        <f t="shared" si="25"/>
        <v>13</v>
      </c>
      <c r="B178" t="str">
        <f t="shared" ca="1" si="26"/>
        <v>PE</v>
      </c>
      <c r="C178" t="str">
        <f t="shared" si="27"/>
        <v>G-16PE</v>
      </c>
      <c r="D178" t="s">
        <v>547</v>
      </c>
      <c r="E178">
        <f t="shared" ca="1" si="24"/>
        <v>0</v>
      </c>
      <c r="H178" t="str">
        <f t="shared" ca="1" si="28"/>
        <v>'GOOD PE'!</v>
      </c>
      <c r="I178" s="463">
        <f t="shared" ca="1" si="29"/>
        <v>0</v>
      </c>
      <c r="J178" s="463">
        <f t="shared" ca="1" si="30"/>
        <v>0</v>
      </c>
      <c r="K178">
        <f t="shared" ca="1" si="31"/>
        <v>0</v>
      </c>
      <c r="L178">
        <f t="shared" ca="1" si="32"/>
        <v>0</v>
      </c>
      <c r="M178" t="str">
        <f t="shared" ca="1" si="33"/>
        <v>'GOOD PE'!</v>
      </c>
      <c r="N178">
        <f t="shared" ca="1" si="33"/>
        <v>0</v>
      </c>
      <c r="O178" t="str">
        <f t="shared" ca="1" si="34"/>
        <v>C:AP</v>
      </c>
      <c r="P178" t="str">
        <f t="shared" ca="1" si="35"/>
        <v>C9:AP9</v>
      </c>
    </row>
    <row r="179" spans="1:16">
      <c r="A179" t="str">
        <f t="shared" si="25"/>
        <v>14</v>
      </c>
      <c r="B179" t="str">
        <f t="shared" ca="1" si="26"/>
        <v>PE</v>
      </c>
      <c r="C179" t="str">
        <f t="shared" si="27"/>
        <v>G-16PE</v>
      </c>
      <c r="D179" t="s">
        <v>406</v>
      </c>
      <c r="E179">
        <f t="shared" ca="1" si="24"/>
        <v>0</v>
      </c>
      <c r="H179" t="str">
        <f t="shared" ca="1" si="28"/>
        <v>'GOOD PE'!</v>
      </c>
      <c r="I179" s="463">
        <f t="shared" ca="1" si="29"/>
        <v>0</v>
      </c>
      <c r="J179" s="463">
        <f t="shared" ca="1" si="30"/>
        <v>0</v>
      </c>
      <c r="K179">
        <f t="shared" ca="1" si="31"/>
        <v>0</v>
      </c>
      <c r="L179">
        <f t="shared" ca="1" si="32"/>
        <v>0</v>
      </c>
      <c r="M179" t="str">
        <f t="shared" ca="1" si="33"/>
        <v>'GOOD PE'!</v>
      </c>
      <c r="N179">
        <f t="shared" ca="1" si="33"/>
        <v>0</v>
      </c>
      <c r="O179" t="str">
        <f t="shared" ca="1" si="34"/>
        <v>C:AP</v>
      </c>
      <c r="P179" t="str">
        <f t="shared" ca="1" si="35"/>
        <v>C9:AP9</v>
      </c>
    </row>
    <row r="180" spans="1:16">
      <c r="A180" t="str">
        <f t="shared" si="25"/>
        <v>15</v>
      </c>
      <c r="B180" t="str">
        <f t="shared" ca="1" si="26"/>
        <v>PE</v>
      </c>
      <c r="C180" t="str">
        <f t="shared" si="27"/>
        <v>G-16PE</v>
      </c>
      <c r="D180" t="s">
        <v>505</v>
      </c>
      <c r="E180">
        <f t="shared" ca="1" si="24"/>
        <v>0</v>
      </c>
      <c r="H180" t="str">
        <f t="shared" ca="1" si="28"/>
        <v>'GOOD PE'!</v>
      </c>
      <c r="I180" s="463">
        <f t="shared" ca="1" si="29"/>
        <v>0</v>
      </c>
      <c r="J180" s="463">
        <f t="shared" ca="1" si="30"/>
        <v>0</v>
      </c>
      <c r="K180">
        <f t="shared" ca="1" si="31"/>
        <v>0</v>
      </c>
      <c r="L180">
        <f t="shared" ca="1" si="32"/>
        <v>0</v>
      </c>
      <c r="M180" t="str">
        <f t="shared" ca="1" si="33"/>
        <v>'GOOD PE'!</v>
      </c>
      <c r="N180">
        <f t="shared" ca="1" si="33"/>
        <v>0</v>
      </c>
      <c r="O180" t="str">
        <f t="shared" ca="1" si="34"/>
        <v>C:AP</v>
      </c>
      <c r="P180" t="str">
        <f t="shared" ca="1" si="35"/>
        <v>C9:AP9</v>
      </c>
    </row>
    <row r="181" spans="1:16">
      <c r="A181" t="str">
        <f t="shared" si="25"/>
        <v>19</v>
      </c>
      <c r="B181" t="str">
        <f t="shared" ca="1" si="26"/>
        <v>PE</v>
      </c>
      <c r="C181" t="str">
        <f t="shared" si="27"/>
        <v>G-16PE</v>
      </c>
      <c r="D181" t="s">
        <v>1305</v>
      </c>
      <c r="E181">
        <f t="shared" ca="1" si="24"/>
        <v>0</v>
      </c>
      <c r="H181" t="str">
        <f t="shared" ca="1" si="28"/>
        <v>'GOOD PE'!</v>
      </c>
      <c r="I181" s="463">
        <f t="shared" ca="1" si="29"/>
        <v>0</v>
      </c>
      <c r="J181" s="463">
        <f t="shared" ca="1" si="30"/>
        <v>0</v>
      </c>
      <c r="K181">
        <f t="shared" ca="1" si="31"/>
        <v>0</v>
      </c>
      <c r="L181">
        <f t="shared" ca="1" si="32"/>
        <v>0</v>
      </c>
      <c r="M181" t="str">
        <f t="shared" ca="1" si="33"/>
        <v>'GOOD PE'!</v>
      </c>
      <c r="N181">
        <f t="shared" ca="1" si="33"/>
        <v>0</v>
      </c>
      <c r="O181" t="str">
        <f t="shared" ca="1" si="34"/>
        <v>C:AP</v>
      </c>
      <c r="P181" t="str">
        <f t="shared" ca="1" si="35"/>
        <v>C9:AP9</v>
      </c>
    </row>
    <row r="182" spans="1:16">
      <c r="A182" t="str">
        <f t="shared" si="25"/>
        <v>34</v>
      </c>
      <c r="B182" t="str">
        <f t="shared" ca="1" si="26"/>
        <v>PE</v>
      </c>
      <c r="C182" t="str">
        <f t="shared" si="27"/>
        <v>G-16PE</v>
      </c>
      <c r="D182" t="s">
        <v>1306</v>
      </c>
      <c r="E182">
        <f t="shared" ca="1" si="24"/>
        <v>0</v>
      </c>
      <c r="H182" t="str">
        <f t="shared" ca="1" si="28"/>
        <v>'GOOD PE'!</v>
      </c>
      <c r="I182" s="463">
        <f t="shared" ca="1" si="29"/>
        <v>0</v>
      </c>
      <c r="J182" s="463">
        <f t="shared" ca="1" si="30"/>
        <v>0</v>
      </c>
      <c r="K182">
        <f t="shared" ca="1" si="31"/>
        <v>0</v>
      </c>
      <c r="L182">
        <f t="shared" ca="1" si="32"/>
        <v>0</v>
      </c>
      <c r="M182" t="str">
        <f t="shared" ca="1" si="33"/>
        <v>'GOOD PE'!</v>
      </c>
      <c r="N182">
        <f t="shared" ca="1" si="33"/>
        <v>0</v>
      </c>
      <c r="O182" t="str">
        <f t="shared" ca="1" si="34"/>
        <v>C:AP</v>
      </c>
      <c r="P182" t="str">
        <f t="shared" ca="1" si="35"/>
        <v>C9:AP9</v>
      </c>
    </row>
    <row r="183" spans="1:16">
      <c r="A183" t="str">
        <f t="shared" si="25"/>
        <v>35</v>
      </c>
      <c r="B183" t="str">
        <f t="shared" ca="1" si="26"/>
        <v>PE</v>
      </c>
      <c r="C183" t="str">
        <f t="shared" si="27"/>
        <v>G-16PE</v>
      </c>
      <c r="D183" t="s">
        <v>1307</v>
      </c>
      <c r="E183">
        <f t="shared" ca="1" si="24"/>
        <v>0</v>
      </c>
      <c r="H183" t="str">
        <f t="shared" ca="1" si="28"/>
        <v>'GOOD PE'!</v>
      </c>
      <c r="I183" s="463">
        <f t="shared" ca="1" si="29"/>
        <v>0</v>
      </c>
      <c r="J183" s="463">
        <f t="shared" ca="1" si="30"/>
        <v>0</v>
      </c>
      <c r="K183">
        <f t="shared" ca="1" si="31"/>
        <v>0</v>
      </c>
      <c r="L183">
        <f t="shared" ca="1" si="32"/>
        <v>0</v>
      </c>
      <c r="M183" t="str">
        <f t="shared" ca="1" si="33"/>
        <v>'GOOD PE'!</v>
      </c>
      <c r="N183">
        <f t="shared" ca="1" si="33"/>
        <v>0</v>
      </c>
      <c r="O183" t="str">
        <f t="shared" ca="1" si="34"/>
        <v>C:AP</v>
      </c>
      <c r="P183" t="str">
        <f t="shared" ca="1" si="35"/>
        <v>C9:AP9</v>
      </c>
    </row>
    <row r="184" spans="1:16">
      <c r="A184" t="str">
        <f t="shared" si="25"/>
        <v>36</v>
      </c>
      <c r="B184" t="str">
        <f t="shared" ca="1" si="26"/>
        <v>PE</v>
      </c>
      <c r="C184" t="str">
        <f t="shared" si="27"/>
        <v>G-16PE</v>
      </c>
      <c r="D184" t="s">
        <v>1308</v>
      </c>
      <c r="E184">
        <f t="shared" ca="1" si="24"/>
        <v>0</v>
      </c>
      <c r="H184" t="str">
        <f t="shared" ca="1" si="28"/>
        <v>'GOOD PE'!</v>
      </c>
      <c r="I184" s="463">
        <f t="shared" ca="1" si="29"/>
        <v>0</v>
      </c>
      <c r="J184" s="463">
        <f t="shared" ca="1" si="30"/>
        <v>0</v>
      </c>
      <c r="K184">
        <f t="shared" ca="1" si="31"/>
        <v>0</v>
      </c>
      <c r="L184">
        <f t="shared" ca="1" si="32"/>
        <v>0</v>
      </c>
      <c r="M184" t="str">
        <f t="shared" ca="1" si="33"/>
        <v>'GOOD PE'!</v>
      </c>
      <c r="N184">
        <f t="shared" ca="1" si="33"/>
        <v>0</v>
      </c>
      <c r="O184" t="str">
        <f t="shared" ca="1" si="34"/>
        <v>C:AP</v>
      </c>
      <c r="P184" t="str">
        <f t="shared" ca="1" si="35"/>
        <v>C9:AP9</v>
      </c>
    </row>
    <row r="185" spans="1:16">
      <c r="A185" t="str">
        <f t="shared" si="25"/>
        <v>01</v>
      </c>
      <c r="B185" t="str">
        <f t="shared" ca="1" si="26"/>
        <v>PU</v>
      </c>
      <c r="C185" t="str">
        <f t="shared" si="27"/>
        <v>G-16PU</v>
      </c>
      <c r="D185" t="s">
        <v>813</v>
      </c>
      <c r="E185">
        <f t="shared" ca="1" si="24"/>
        <v>0</v>
      </c>
      <c r="H185" t="str">
        <f t="shared" ca="1" si="28"/>
        <v>'GOOD PU'!</v>
      </c>
      <c r="I185" s="463">
        <f t="shared" ca="1" si="29"/>
        <v>0</v>
      </c>
      <c r="J185" s="463">
        <f t="shared" ca="1" si="30"/>
        <v>0</v>
      </c>
      <c r="K185">
        <f t="shared" ca="1" si="31"/>
        <v>0</v>
      </c>
      <c r="L185" t="str">
        <f t="shared" ca="1" si="32"/>
        <v>'GOOD PU'!</v>
      </c>
      <c r="M185">
        <f t="shared" ca="1" si="33"/>
        <v>0</v>
      </c>
      <c r="N185">
        <f t="shared" ca="1" si="33"/>
        <v>0</v>
      </c>
      <c r="O185" t="str">
        <f t="shared" ca="1" si="34"/>
        <v>D:t</v>
      </c>
      <c r="P185" t="str">
        <f t="shared" ca="1" si="35"/>
        <v>D9:t9</v>
      </c>
    </row>
    <row r="186" spans="1:16">
      <c r="A186" t="str">
        <f t="shared" si="25"/>
        <v>02</v>
      </c>
      <c r="B186" t="str">
        <f t="shared" ca="1" si="26"/>
        <v>PU</v>
      </c>
      <c r="C186" t="str">
        <f t="shared" si="27"/>
        <v>G-16PU</v>
      </c>
      <c r="D186" t="s">
        <v>814</v>
      </c>
      <c r="E186">
        <f t="shared" ca="1" si="24"/>
        <v>0</v>
      </c>
      <c r="H186" t="str">
        <f t="shared" ca="1" si="28"/>
        <v>'GOOD PU'!</v>
      </c>
      <c r="I186" s="463">
        <f t="shared" ca="1" si="29"/>
        <v>0</v>
      </c>
      <c r="J186" s="463">
        <f t="shared" ca="1" si="30"/>
        <v>0</v>
      </c>
      <c r="K186">
        <f t="shared" ca="1" si="31"/>
        <v>0</v>
      </c>
      <c r="L186" t="str">
        <f t="shared" ca="1" si="32"/>
        <v>'GOOD PU'!</v>
      </c>
      <c r="M186">
        <f t="shared" ca="1" si="33"/>
        <v>0</v>
      </c>
      <c r="N186">
        <f t="shared" ca="1" si="33"/>
        <v>0</v>
      </c>
      <c r="O186" t="str">
        <f t="shared" ca="1" si="34"/>
        <v>D:t</v>
      </c>
      <c r="P186" t="str">
        <f t="shared" ca="1" si="35"/>
        <v>D9:t9</v>
      </c>
    </row>
    <row r="187" spans="1:16">
      <c r="A187" t="str">
        <f t="shared" si="25"/>
        <v>03</v>
      </c>
      <c r="B187" t="str">
        <f t="shared" ca="1" si="26"/>
        <v>PU</v>
      </c>
      <c r="C187" t="str">
        <f t="shared" si="27"/>
        <v>G-16PU</v>
      </c>
      <c r="D187" t="s">
        <v>815</v>
      </c>
      <c r="E187">
        <f t="shared" ca="1" si="24"/>
        <v>0</v>
      </c>
      <c r="H187" t="str">
        <f t="shared" ca="1" si="28"/>
        <v>'GOOD PU'!</v>
      </c>
      <c r="I187" s="463">
        <f t="shared" ca="1" si="29"/>
        <v>0</v>
      </c>
      <c r="J187" s="463">
        <f t="shared" ca="1" si="30"/>
        <v>0</v>
      </c>
      <c r="K187">
        <f t="shared" ca="1" si="31"/>
        <v>0</v>
      </c>
      <c r="L187" t="str">
        <f t="shared" ca="1" si="32"/>
        <v>'GOOD PU'!</v>
      </c>
      <c r="M187">
        <f t="shared" ca="1" si="33"/>
        <v>0</v>
      </c>
      <c r="N187">
        <f t="shared" ca="1" si="33"/>
        <v>0</v>
      </c>
      <c r="O187" t="str">
        <f t="shared" ca="1" si="34"/>
        <v>D:t</v>
      </c>
      <c r="P187" t="str">
        <f t="shared" ca="1" si="35"/>
        <v>D9:t9</v>
      </c>
    </row>
    <row r="188" spans="1:16">
      <c r="A188" t="str">
        <f t="shared" si="25"/>
        <v>04</v>
      </c>
      <c r="B188" t="str">
        <f t="shared" ca="1" si="26"/>
        <v>PU</v>
      </c>
      <c r="C188" t="str">
        <f t="shared" si="27"/>
        <v>G-16PU</v>
      </c>
      <c r="D188" t="s">
        <v>816</v>
      </c>
      <c r="E188">
        <f t="shared" ca="1" si="24"/>
        <v>0</v>
      </c>
      <c r="H188" t="str">
        <f t="shared" ca="1" si="28"/>
        <v>'GOOD PU'!</v>
      </c>
      <c r="I188" s="463">
        <f t="shared" ca="1" si="29"/>
        <v>0</v>
      </c>
      <c r="J188" s="463">
        <f t="shared" ca="1" si="30"/>
        <v>0</v>
      </c>
      <c r="K188">
        <f t="shared" ca="1" si="31"/>
        <v>0</v>
      </c>
      <c r="L188" t="str">
        <f t="shared" ca="1" si="32"/>
        <v>'GOOD PU'!</v>
      </c>
      <c r="M188">
        <f t="shared" ca="1" si="33"/>
        <v>0</v>
      </c>
      <c r="N188">
        <f t="shared" ca="1" si="33"/>
        <v>0</v>
      </c>
      <c r="O188" t="str">
        <f t="shared" ca="1" si="34"/>
        <v>D:t</v>
      </c>
      <c r="P188" t="str">
        <f t="shared" ca="1" si="35"/>
        <v>D9:t9</v>
      </c>
    </row>
    <row r="189" spans="1:16">
      <c r="A189" t="str">
        <f t="shared" si="25"/>
        <v>05</v>
      </c>
      <c r="B189" t="str">
        <f t="shared" ca="1" si="26"/>
        <v>PU</v>
      </c>
      <c r="C189" t="str">
        <f t="shared" si="27"/>
        <v>G-16PU</v>
      </c>
      <c r="D189" t="s">
        <v>817</v>
      </c>
      <c r="E189">
        <f t="shared" ca="1" si="24"/>
        <v>0</v>
      </c>
      <c r="H189" t="str">
        <f t="shared" ca="1" si="28"/>
        <v>'GOOD PU'!</v>
      </c>
      <c r="I189" s="463">
        <f t="shared" ca="1" si="29"/>
        <v>0</v>
      </c>
      <c r="J189" s="463">
        <f t="shared" ca="1" si="30"/>
        <v>0</v>
      </c>
      <c r="K189">
        <f t="shared" ca="1" si="31"/>
        <v>0</v>
      </c>
      <c r="L189" t="str">
        <f t="shared" ca="1" si="32"/>
        <v>'GOOD PU'!</v>
      </c>
      <c r="M189">
        <f t="shared" ca="1" si="33"/>
        <v>0</v>
      </c>
      <c r="N189">
        <f t="shared" ca="1" si="33"/>
        <v>0</v>
      </c>
      <c r="O189" t="str">
        <f t="shared" ca="1" si="34"/>
        <v>D:t</v>
      </c>
      <c r="P189" t="str">
        <f t="shared" ca="1" si="35"/>
        <v>D9:t9</v>
      </c>
    </row>
    <row r="190" spans="1:16">
      <c r="A190" t="str">
        <f t="shared" si="25"/>
        <v>06</v>
      </c>
      <c r="B190" t="str">
        <f t="shared" ca="1" si="26"/>
        <v>PU</v>
      </c>
      <c r="C190" t="str">
        <f t="shared" si="27"/>
        <v>G-16PU</v>
      </c>
      <c r="D190" t="s">
        <v>818</v>
      </c>
      <c r="E190">
        <f t="shared" ca="1" si="24"/>
        <v>0</v>
      </c>
      <c r="H190" t="str">
        <f t="shared" ca="1" si="28"/>
        <v>'GOOD PU'!</v>
      </c>
      <c r="I190" s="463">
        <f t="shared" ca="1" si="29"/>
        <v>0</v>
      </c>
      <c r="J190" s="463">
        <f t="shared" ca="1" si="30"/>
        <v>0</v>
      </c>
      <c r="K190">
        <f t="shared" ca="1" si="31"/>
        <v>0</v>
      </c>
      <c r="L190" t="str">
        <f t="shared" ca="1" si="32"/>
        <v>'GOOD PU'!</v>
      </c>
      <c r="M190">
        <f t="shared" ca="1" si="33"/>
        <v>0</v>
      </c>
      <c r="N190">
        <f t="shared" ca="1" si="33"/>
        <v>0</v>
      </c>
      <c r="O190" t="str">
        <f t="shared" ca="1" si="34"/>
        <v>D:t</v>
      </c>
      <c r="P190" t="str">
        <f t="shared" ca="1" si="35"/>
        <v>D9:t9</v>
      </c>
    </row>
    <row r="191" spans="1:16">
      <c r="A191" t="str">
        <f t="shared" si="25"/>
        <v>09</v>
      </c>
      <c r="B191" t="str">
        <f t="shared" ca="1" si="26"/>
        <v>PU</v>
      </c>
      <c r="C191" t="str">
        <f t="shared" si="27"/>
        <v>G-16PU</v>
      </c>
      <c r="D191" t="s">
        <v>819</v>
      </c>
      <c r="E191">
        <f t="shared" ca="1" si="24"/>
        <v>0</v>
      </c>
      <c r="H191" t="str">
        <f t="shared" ca="1" si="28"/>
        <v>'GOOD PU'!</v>
      </c>
      <c r="I191" s="463">
        <f t="shared" ca="1" si="29"/>
        <v>0</v>
      </c>
      <c r="J191" s="463">
        <f t="shared" ca="1" si="30"/>
        <v>0</v>
      </c>
      <c r="K191">
        <f t="shared" ca="1" si="31"/>
        <v>0</v>
      </c>
      <c r="L191" t="str">
        <f t="shared" ca="1" si="32"/>
        <v>'GOOD PU'!</v>
      </c>
      <c r="M191">
        <f t="shared" ca="1" si="33"/>
        <v>0</v>
      </c>
      <c r="N191">
        <f t="shared" ca="1" si="33"/>
        <v>0</v>
      </c>
      <c r="O191" t="str">
        <f t="shared" ca="1" si="34"/>
        <v>D:t</v>
      </c>
      <c r="P191" t="str">
        <f t="shared" ca="1" si="35"/>
        <v>D9:t9</v>
      </c>
    </row>
    <row r="192" spans="1:16">
      <c r="A192" t="str">
        <f t="shared" si="25"/>
        <v>11</v>
      </c>
      <c r="B192" t="str">
        <f t="shared" ca="1" si="26"/>
        <v>PU</v>
      </c>
      <c r="C192" t="str">
        <f t="shared" si="27"/>
        <v>G-16PU</v>
      </c>
      <c r="D192" t="s">
        <v>820</v>
      </c>
      <c r="E192">
        <f t="shared" ca="1" si="24"/>
        <v>0</v>
      </c>
      <c r="H192" t="str">
        <f t="shared" ca="1" si="28"/>
        <v>'GOOD PU'!</v>
      </c>
      <c r="I192" s="463">
        <f t="shared" ca="1" si="29"/>
        <v>0</v>
      </c>
      <c r="J192" s="463">
        <f t="shared" ca="1" si="30"/>
        <v>0</v>
      </c>
      <c r="K192">
        <f t="shared" ca="1" si="31"/>
        <v>0</v>
      </c>
      <c r="L192" t="str">
        <f t="shared" ca="1" si="32"/>
        <v>'GOOD PU'!</v>
      </c>
      <c r="M192">
        <f t="shared" ca="1" si="33"/>
        <v>0</v>
      </c>
      <c r="N192">
        <f t="shared" ca="1" si="33"/>
        <v>0</v>
      </c>
      <c r="O192" t="str">
        <f t="shared" ca="1" si="34"/>
        <v>D:t</v>
      </c>
      <c r="P192" t="str">
        <f t="shared" ca="1" si="35"/>
        <v>D9:t9</v>
      </c>
    </row>
    <row r="193" spans="1:16">
      <c r="A193" t="str">
        <f t="shared" si="25"/>
        <v>12</v>
      </c>
      <c r="B193" t="str">
        <f t="shared" ca="1" si="26"/>
        <v>PU</v>
      </c>
      <c r="C193" t="str">
        <f t="shared" si="27"/>
        <v>G-16PU</v>
      </c>
      <c r="D193" t="s">
        <v>821</v>
      </c>
      <c r="E193">
        <f t="shared" ca="1" si="24"/>
        <v>0</v>
      </c>
      <c r="H193" t="str">
        <f t="shared" ca="1" si="28"/>
        <v>'GOOD PU'!</v>
      </c>
      <c r="I193" s="463">
        <f t="shared" ca="1" si="29"/>
        <v>0</v>
      </c>
      <c r="J193" s="463">
        <f t="shared" ca="1" si="30"/>
        <v>0</v>
      </c>
      <c r="K193">
        <f t="shared" ca="1" si="31"/>
        <v>0</v>
      </c>
      <c r="L193" t="str">
        <f t="shared" ca="1" si="32"/>
        <v>'GOOD PU'!</v>
      </c>
      <c r="M193">
        <f t="shared" ca="1" si="33"/>
        <v>0</v>
      </c>
      <c r="N193">
        <f t="shared" ca="1" si="33"/>
        <v>0</v>
      </c>
      <c r="O193" t="str">
        <f t="shared" ca="1" si="34"/>
        <v>D:t</v>
      </c>
      <c r="P193" t="str">
        <f t="shared" ca="1" si="35"/>
        <v>D9:t9</v>
      </c>
    </row>
    <row r="194" spans="1:16">
      <c r="A194" t="str">
        <f t="shared" si="25"/>
        <v>14</v>
      </c>
      <c r="B194" t="str">
        <f t="shared" ca="1" si="26"/>
        <v>PU</v>
      </c>
      <c r="C194" t="str">
        <f t="shared" si="27"/>
        <v>G-16PU</v>
      </c>
      <c r="D194" t="s">
        <v>822</v>
      </c>
      <c r="E194">
        <f t="shared" ca="1" si="24"/>
        <v>0</v>
      </c>
      <c r="H194" t="str">
        <f t="shared" ca="1" si="28"/>
        <v>'GOOD PU'!</v>
      </c>
      <c r="I194" s="463">
        <f t="shared" ca="1" si="29"/>
        <v>0</v>
      </c>
      <c r="J194" s="463">
        <f t="shared" ca="1" si="30"/>
        <v>0</v>
      </c>
      <c r="K194">
        <f t="shared" ca="1" si="31"/>
        <v>0</v>
      </c>
      <c r="L194" t="str">
        <f t="shared" ca="1" si="32"/>
        <v>'GOOD PU'!</v>
      </c>
      <c r="M194">
        <f t="shared" ca="1" si="33"/>
        <v>0</v>
      </c>
      <c r="N194">
        <f t="shared" ca="1" si="33"/>
        <v>0</v>
      </c>
      <c r="O194" t="str">
        <f t="shared" ca="1" si="34"/>
        <v>D:t</v>
      </c>
      <c r="P194" t="str">
        <f t="shared" ca="1" si="35"/>
        <v>D9:t9</v>
      </c>
    </row>
    <row r="195" spans="1:16">
      <c r="A195" t="str">
        <f t="shared" si="25"/>
        <v>01</v>
      </c>
      <c r="B195" t="str">
        <f t="shared" ca="1" si="26"/>
        <v>PE</v>
      </c>
      <c r="C195" t="str">
        <f t="shared" si="27"/>
        <v>G-17PE</v>
      </c>
      <c r="D195" t="s">
        <v>407</v>
      </c>
      <c r="E195">
        <f t="shared" ca="1" si="24"/>
        <v>0</v>
      </c>
      <c r="H195" t="str">
        <f t="shared" ca="1" si="28"/>
        <v>'GOOD PE'!</v>
      </c>
      <c r="I195" s="463">
        <f t="shared" ca="1" si="29"/>
        <v>0</v>
      </c>
      <c r="J195" s="463">
        <f t="shared" ca="1" si="30"/>
        <v>0</v>
      </c>
      <c r="K195">
        <f t="shared" ca="1" si="31"/>
        <v>0</v>
      </c>
      <c r="L195">
        <f t="shared" ca="1" si="32"/>
        <v>0</v>
      </c>
      <c r="M195" t="str">
        <f t="shared" ca="1" si="33"/>
        <v>'GOOD PE'!</v>
      </c>
      <c r="N195">
        <f t="shared" ca="1" si="33"/>
        <v>0</v>
      </c>
      <c r="O195" t="str">
        <f t="shared" ca="1" si="34"/>
        <v>C:AP</v>
      </c>
      <c r="P195" t="str">
        <f t="shared" ca="1" si="35"/>
        <v>C9:AP9</v>
      </c>
    </row>
    <row r="196" spans="1:16">
      <c r="A196" t="str">
        <f t="shared" si="25"/>
        <v>02</v>
      </c>
      <c r="B196" t="str">
        <f t="shared" ca="1" si="26"/>
        <v>PE</v>
      </c>
      <c r="C196" t="str">
        <f t="shared" si="27"/>
        <v>G-17PE</v>
      </c>
      <c r="D196" t="s">
        <v>408</v>
      </c>
      <c r="E196">
        <f t="shared" ca="1" si="24"/>
        <v>0</v>
      </c>
      <c r="H196" t="str">
        <f t="shared" ca="1" si="28"/>
        <v>'GOOD PE'!</v>
      </c>
      <c r="I196" s="463">
        <f t="shared" ca="1" si="29"/>
        <v>0</v>
      </c>
      <c r="J196" s="463">
        <f t="shared" ca="1" si="30"/>
        <v>0</v>
      </c>
      <c r="K196">
        <f t="shared" ca="1" si="31"/>
        <v>0</v>
      </c>
      <c r="L196">
        <f t="shared" ca="1" si="32"/>
        <v>0</v>
      </c>
      <c r="M196" t="str">
        <f t="shared" ca="1" si="33"/>
        <v>'GOOD PE'!</v>
      </c>
      <c r="N196">
        <f t="shared" ca="1" si="33"/>
        <v>0</v>
      </c>
      <c r="O196" t="str">
        <f t="shared" ca="1" si="34"/>
        <v>C:AP</v>
      </c>
      <c r="P196" t="str">
        <f t="shared" ca="1" si="35"/>
        <v>C9:AP9</v>
      </c>
    </row>
    <row r="197" spans="1:16">
      <c r="A197" t="str">
        <f t="shared" si="25"/>
        <v>03</v>
      </c>
      <c r="B197" t="str">
        <f t="shared" ca="1" si="26"/>
        <v>PE</v>
      </c>
      <c r="C197" t="str">
        <f t="shared" si="27"/>
        <v>G-17PE</v>
      </c>
      <c r="D197" t="s">
        <v>409</v>
      </c>
      <c r="E197">
        <f t="shared" ca="1" si="24"/>
        <v>0</v>
      </c>
      <c r="H197" t="str">
        <f t="shared" ca="1" si="28"/>
        <v>'GOOD PE'!</v>
      </c>
      <c r="I197" s="463">
        <f t="shared" ca="1" si="29"/>
        <v>0</v>
      </c>
      <c r="J197" s="463">
        <f t="shared" ca="1" si="30"/>
        <v>0</v>
      </c>
      <c r="K197">
        <f t="shared" ca="1" si="31"/>
        <v>0</v>
      </c>
      <c r="L197">
        <f t="shared" ca="1" si="32"/>
        <v>0</v>
      </c>
      <c r="M197" t="str">
        <f t="shared" ca="1" si="33"/>
        <v>'GOOD PE'!</v>
      </c>
      <c r="N197">
        <f t="shared" ca="1" si="33"/>
        <v>0</v>
      </c>
      <c r="O197" t="str">
        <f t="shared" ca="1" si="34"/>
        <v>C:AP</v>
      </c>
      <c r="P197" t="str">
        <f t="shared" ca="1" si="35"/>
        <v>C9:AP9</v>
      </c>
    </row>
    <row r="198" spans="1:16">
      <c r="A198" t="str">
        <f t="shared" si="25"/>
        <v>04</v>
      </c>
      <c r="B198" t="str">
        <f t="shared" ca="1" si="26"/>
        <v>PE</v>
      </c>
      <c r="C198" t="str">
        <f t="shared" si="27"/>
        <v>G-17PE</v>
      </c>
      <c r="D198" t="s">
        <v>410</v>
      </c>
      <c r="E198">
        <f t="shared" ca="1" si="24"/>
        <v>0</v>
      </c>
      <c r="H198" t="str">
        <f t="shared" ca="1" si="28"/>
        <v>'GOOD PE'!</v>
      </c>
      <c r="I198" s="463">
        <f t="shared" ca="1" si="29"/>
        <v>0</v>
      </c>
      <c r="J198" s="463">
        <f t="shared" ca="1" si="30"/>
        <v>0</v>
      </c>
      <c r="K198">
        <f t="shared" ca="1" si="31"/>
        <v>0</v>
      </c>
      <c r="L198">
        <f t="shared" ca="1" si="32"/>
        <v>0</v>
      </c>
      <c r="M198" t="str">
        <f t="shared" ca="1" si="33"/>
        <v>'GOOD PE'!</v>
      </c>
      <c r="N198">
        <f t="shared" ca="1" si="33"/>
        <v>0</v>
      </c>
      <c r="O198" t="str">
        <f t="shared" ca="1" si="34"/>
        <v>C:AP</v>
      </c>
      <c r="P198" t="str">
        <f t="shared" ca="1" si="35"/>
        <v>C9:AP9</v>
      </c>
    </row>
    <row r="199" spans="1:16">
      <c r="A199" t="str">
        <f t="shared" si="25"/>
        <v>05</v>
      </c>
      <c r="B199" t="str">
        <f t="shared" ca="1" si="26"/>
        <v>PE</v>
      </c>
      <c r="C199" t="str">
        <f t="shared" si="27"/>
        <v>G-17PE</v>
      </c>
      <c r="D199" t="s">
        <v>411</v>
      </c>
      <c r="E199">
        <f t="shared" ca="1" si="24"/>
        <v>0</v>
      </c>
      <c r="H199" t="str">
        <f t="shared" ca="1" si="28"/>
        <v>'GOOD PE'!</v>
      </c>
      <c r="I199" s="463">
        <f t="shared" ca="1" si="29"/>
        <v>0</v>
      </c>
      <c r="J199" s="463">
        <f t="shared" ca="1" si="30"/>
        <v>0</v>
      </c>
      <c r="K199">
        <f t="shared" ca="1" si="31"/>
        <v>0</v>
      </c>
      <c r="L199">
        <f t="shared" ca="1" si="32"/>
        <v>0</v>
      </c>
      <c r="M199" t="str">
        <f t="shared" ca="1" si="33"/>
        <v>'GOOD PE'!</v>
      </c>
      <c r="N199">
        <f t="shared" ca="1" si="33"/>
        <v>0</v>
      </c>
      <c r="O199" t="str">
        <f t="shared" ca="1" si="34"/>
        <v>C:AP</v>
      </c>
      <c r="P199" t="str">
        <f t="shared" ca="1" si="35"/>
        <v>C9:AP9</v>
      </c>
    </row>
    <row r="200" spans="1:16">
      <c r="A200" t="str">
        <f t="shared" si="25"/>
        <v>06</v>
      </c>
      <c r="B200" t="str">
        <f t="shared" ca="1" si="26"/>
        <v>PE</v>
      </c>
      <c r="C200" t="str">
        <f t="shared" si="27"/>
        <v>G-17PE</v>
      </c>
      <c r="D200" t="s">
        <v>412</v>
      </c>
      <c r="E200">
        <f t="shared" ca="1" si="24"/>
        <v>0</v>
      </c>
      <c r="H200" t="str">
        <f t="shared" ca="1" si="28"/>
        <v>'GOOD PE'!</v>
      </c>
      <c r="I200" s="463">
        <f t="shared" ca="1" si="29"/>
        <v>0</v>
      </c>
      <c r="J200" s="463">
        <f t="shared" ca="1" si="30"/>
        <v>0</v>
      </c>
      <c r="K200">
        <f t="shared" ca="1" si="31"/>
        <v>0</v>
      </c>
      <c r="L200">
        <f t="shared" ca="1" si="32"/>
        <v>0</v>
      </c>
      <c r="M200" t="str">
        <f t="shared" ca="1" si="33"/>
        <v>'GOOD PE'!</v>
      </c>
      <c r="N200">
        <f t="shared" ca="1" si="33"/>
        <v>0</v>
      </c>
      <c r="O200" t="str">
        <f t="shared" ca="1" si="34"/>
        <v>C:AP</v>
      </c>
      <c r="P200" t="str">
        <f t="shared" ca="1" si="35"/>
        <v>C9:AP9</v>
      </c>
    </row>
    <row r="201" spans="1:16">
      <c r="A201" t="str">
        <f t="shared" si="25"/>
        <v>07</v>
      </c>
      <c r="B201" t="str">
        <f t="shared" ca="1" si="26"/>
        <v>PE</v>
      </c>
      <c r="C201" t="str">
        <f t="shared" si="27"/>
        <v>G-17PE</v>
      </c>
      <c r="D201" t="s">
        <v>464</v>
      </c>
      <c r="E201">
        <f t="shared" ca="1" si="24"/>
        <v>0</v>
      </c>
      <c r="H201" t="str">
        <f t="shared" ca="1" si="28"/>
        <v>'GOOD PE'!</v>
      </c>
      <c r="I201" s="463">
        <f t="shared" ca="1" si="29"/>
        <v>0</v>
      </c>
      <c r="J201" s="463">
        <f t="shared" ca="1" si="30"/>
        <v>0</v>
      </c>
      <c r="K201">
        <f t="shared" ca="1" si="31"/>
        <v>0</v>
      </c>
      <c r="L201">
        <f t="shared" ca="1" si="32"/>
        <v>0</v>
      </c>
      <c r="M201" t="str">
        <f t="shared" ca="1" si="33"/>
        <v>'GOOD PE'!</v>
      </c>
      <c r="N201">
        <f t="shared" ca="1" si="33"/>
        <v>0</v>
      </c>
      <c r="O201" t="str">
        <f t="shared" ca="1" si="34"/>
        <v>C:AP</v>
      </c>
      <c r="P201" t="str">
        <f t="shared" ca="1" si="35"/>
        <v>C9:AP9</v>
      </c>
    </row>
    <row r="202" spans="1:16">
      <c r="A202" t="str">
        <f t="shared" si="25"/>
        <v>08</v>
      </c>
      <c r="B202" t="str">
        <f t="shared" ca="1" si="26"/>
        <v>PE</v>
      </c>
      <c r="C202" t="str">
        <f t="shared" si="27"/>
        <v>G-17PE</v>
      </c>
      <c r="D202" t="s">
        <v>485</v>
      </c>
      <c r="E202">
        <f t="shared" ca="1" si="24"/>
        <v>0</v>
      </c>
      <c r="H202" t="str">
        <f t="shared" ca="1" si="28"/>
        <v>'GOOD PE'!</v>
      </c>
      <c r="I202" s="463">
        <f t="shared" ca="1" si="29"/>
        <v>0</v>
      </c>
      <c r="J202" s="463">
        <f t="shared" ca="1" si="30"/>
        <v>0</v>
      </c>
      <c r="K202">
        <f t="shared" ca="1" si="31"/>
        <v>0</v>
      </c>
      <c r="L202">
        <f t="shared" ca="1" si="32"/>
        <v>0</v>
      </c>
      <c r="M202" t="str">
        <f t="shared" ca="1" si="33"/>
        <v>'GOOD PE'!</v>
      </c>
      <c r="N202">
        <f t="shared" ca="1" si="33"/>
        <v>0</v>
      </c>
      <c r="O202" t="str">
        <f t="shared" ca="1" si="34"/>
        <v>C:AP</v>
      </c>
      <c r="P202" t="str">
        <f t="shared" ca="1" si="35"/>
        <v>C9:AP9</v>
      </c>
    </row>
    <row r="203" spans="1:16">
      <c r="A203" t="str">
        <f t="shared" si="25"/>
        <v>09</v>
      </c>
      <c r="B203" t="str">
        <f t="shared" ca="1" si="26"/>
        <v>PE</v>
      </c>
      <c r="C203" t="str">
        <f t="shared" si="27"/>
        <v>G-17PE</v>
      </c>
      <c r="D203" t="s">
        <v>413</v>
      </c>
      <c r="E203">
        <f t="shared" ca="1" si="24"/>
        <v>0</v>
      </c>
      <c r="H203" t="str">
        <f t="shared" ca="1" si="28"/>
        <v>'GOOD PE'!</v>
      </c>
      <c r="I203" s="463">
        <f t="shared" ca="1" si="29"/>
        <v>0</v>
      </c>
      <c r="J203" s="463">
        <f t="shared" ca="1" si="30"/>
        <v>0</v>
      </c>
      <c r="K203">
        <f t="shared" ca="1" si="31"/>
        <v>0</v>
      </c>
      <c r="L203">
        <f t="shared" ca="1" si="32"/>
        <v>0</v>
      </c>
      <c r="M203" t="str">
        <f t="shared" ca="1" si="33"/>
        <v>'GOOD PE'!</v>
      </c>
      <c r="N203">
        <f t="shared" ca="1" si="33"/>
        <v>0</v>
      </c>
      <c r="O203" t="str">
        <f t="shared" ca="1" si="34"/>
        <v>C:AP</v>
      </c>
      <c r="P203" t="str">
        <f t="shared" ca="1" si="35"/>
        <v>C9:AP9</v>
      </c>
    </row>
    <row r="204" spans="1:16">
      <c r="A204" t="str">
        <f t="shared" si="25"/>
        <v>10</v>
      </c>
      <c r="B204" t="str">
        <f t="shared" ca="1" si="26"/>
        <v>PE</v>
      </c>
      <c r="C204" t="str">
        <f t="shared" si="27"/>
        <v>G-17PE</v>
      </c>
      <c r="D204" t="s">
        <v>527</v>
      </c>
      <c r="E204">
        <f t="shared" ca="1" si="24"/>
        <v>0</v>
      </c>
      <c r="H204" t="str">
        <f t="shared" ca="1" si="28"/>
        <v>'GOOD PE'!</v>
      </c>
      <c r="I204" s="463">
        <f t="shared" ca="1" si="29"/>
        <v>0</v>
      </c>
      <c r="J204" s="463">
        <f t="shared" ca="1" si="30"/>
        <v>0</v>
      </c>
      <c r="K204">
        <f t="shared" ca="1" si="31"/>
        <v>0</v>
      </c>
      <c r="L204">
        <f t="shared" ca="1" si="32"/>
        <v>0</v>
      </c>
      <c r="M204" t="str">
        <f t="shared" ca="1" si="33"/>
        <v>'GOOD PE'!</v>
      </c>
      <c r="N204">
        <f t="shared" ca="1" si="33"/>
        <v>0</v>
      </c>
      <c r="O204" t="str">
        <f t="shared" ca="1" si="34"/>
        <v>C:AP</v>
      </c>
      <c r="P204" t="str">
        <f t="shared" ca="1" si="35"/>
        <v>C9:AP9</v>
      </c>
    </row>
    <row r="205" spans="1:16">
      <c r="A205" t="str">
        <f t="shared" si="25"/>
        <v>11</v>
      </c>
      <c r="B205" t="str">
        <f t="shared" ca="1" si="26"/>
        <v>PE</v>
      </c>
      <c r="C205" t="str">
        <f t="shared" si="27"/>
        <v>G-17PE</v>
      </c>
      <c r="D205" t="s">
        <v>414</v>
      </c>
      <c r="E205">
        <f t="shared" ref="E205:E268" ca="1" si="36">IFERROR(VLOOKUP(C205,INDIRECT($H205&amp;$O205),MATCH($A205,INDIRECT($H205&amp;$P205),0),FALSE),0)</f>
        <v>0</v>
      </c>
      <c r="H205" t="str">
        <f t="shared" ca="1" si="28"/>
        <v>'GOOD PE'!</v>
      </c>
      <c r="I205" s="463">
        <f t="shared" ca="1" si="29"/>
        <v>0</v>
      </c>
      <c r="J205" s="463">
        <f t="shared" ca="1" si="30"/>
        <v>0</v>
      </c>
      <c r="K205">
        <f t="shared" ca="1" si="31"/>
        <v>0</v>
      </c>
      <c r="L205">
        <f t="shared" ca="1" si="32"/>
        <v>0</v>
      </c>
      <c r="M205" t="str">
        <f t="shared" ca="1" si="33"/>
        <v>'GOOD PE'!</v>
      </c>
      <c r="N205">
        <f t="shared" ca="1" si="33"/>
        <v>0</v>
      </c>
      <c r="O205" t="str">
        <f t="shared" ca="1" si="34"/>
        <v>C:AP</v>
      </c>
      <c r="P205" t="str">
        <f t="shared" ca="1" si="35"/>
        <v>C9:AP9</v>
      </c>
    </row>
    <row r="206" spans="1:16">
      <c r="A206" t="str">
        <f t="shared" ref="A206:A269" si="37">IF(LEFT(RIGHT(D206,3),1)="-",RIGHT(D206,2),RIGHT(D206,3))</f>
        <v>12</v>
      </c>
      <c r="B206" t="str">
        <f t="shared" ref="B206:B269" ca="1" si="38">VLOOKUP(H206,$A$1:$K$5,11,FALSE)</f>
        <v>PE</v>
      </c>
      <c r="C206" t="str">
        <f t="shared" ref="C206:C269" si="39">IF(RIGHT(LEFT(D206,LEN(D206)-3),1)="-",LEFT(D206,LEN(D206)-4),LEFT(D206,LEN(D206)-3))</f>
        <v>G-17PE</v>
      </c>
      <c r="D206" t="s">
        <v>415</v>
      </c>
      <c r="E206">
        <f t="shared" ca="1" si="36"/>
        <v>0</v>
      </c>
      <c r="H206" t="str">
        <f t="shared" ref="H206:H269" ca="1" si="40">IF(I206&lt;&gt;0,I206,IF(J206&lt;&gt;0,J206,IF(K206&lt;&gt;0,K206,IF(L206&lt;&gt;0,L206,IF(M206&lt;&gt;0,M206,"")))))</f>
        <v>'GOOD PE'!</v>
      </c>
      <c r="I206" s="463">
        <f t="shared" ref="I206:I269" ca="1" si="41">IF(IFERROR(VLOOKUP($C206,INDIRECT(I$12&amp;$H$6),1,FALSE),0)&lt;&gt;0,I$12,0)</f>
        <v>0</v>
      </c>
      <c r="J206" s="463">
        <f t="shared" ref="J206:J269" ca="1" si="42">IF(IFERROR(VLOOKUP($C206,INDIRECT(J$12&amp;$H$7),1,FALSE),0)&lt;&gt;0,J$12,0)</f>
        <v>0</v>
      </c>
      <c r="K206">
        <f t="shared" ref="K206:K269" ca="1" si="43">IF(IFERROR(VLOOKUP($C206,INDIRECT(K$12&amp;$H$8),1,FALSE),0)&lt;&gt;0,K$12,0)</f>
        <v>0</v>
      </c>
      <c r="L206">
        <f t="shared" ref="L206:L269" ca="1" si="44">IF(IFERROR(VLOOKUP($C206,INDIRECT(L$12&amp;$H$9),1,FALSE),0)&lt;&gt;0,L$12,0)</f>
        <v>0</v>
      </c>
      <c r="M206" t="str">
        <f t="shared" ref="M206:N269" ca="1" si="45">IF(IFERROR(VLOOKUP($C206,INDIRECT(M$12&amp;$H$10),1,FALSE),0)&lt;&gt;0,M$12,0)</f>
        <v>'GOOD PE'!</v>
      </c>
      <c r="N206">
        <f t="shared" ca="1" si="45"/>
        <v>0</v>
      </c>
      <c r="O206" t="str">
        <f t="shared" ref="O206:O269" ca="1" si="46">VLOOKUP($H206,$G$6:$I$10,2,FALSE)</f>
        <v>C:AP</v>
      </c>
      <c r="P206" t="str">
        <f t="shared" ref="P206:P269" ca="1" si="47">VLOOKUP($H206,$G$6:$I$10,3,FALSE)</f>
        <v>C9:AP9</v>
      </c>
    </row>
    <row r="207" spans="1:16">
      <c r="A207" t="str">
        <f t="shared" si="37"/>
        <v>13</v>
      </c>
      <c r="B207" t="str">
        <f t="shared" ca="1" si="38"/>
        <v>PE</v>
      </c>
      <c r="C207" t="str">
        <f t="shared" si="39"/>
        <v>G-17PE</v>
      </c>
      <c r="D207" t="s">
        <v>548</v>
      </c>
      <c r="E207">
        <f t="shared" ca="1" si="36"/>
        <v>0</v>
      </c>
      <c r="H207" t="str">
        <f t="shared" ca="1" si="40"/>
        <v>'GOOD PE'!</v>
      </c>
      <c r="I207" s="463">
        <f t="shared" ca="1" si="41"/>
        <v>0</v>
      </c>
      <c r="J207" s="463">
        <f t="shared" ca="1" si="42"/>
        <v>0</v>
      </c>
      <c r="K207">
        <f t="shared" ca="1" si="43"/>
        <v>0</v>
      </c>
      <c r="L207">
        <f t="shared" ca="1" si="44"/>
        <v>0</v>
      </c>
      <c r="M207" t="str">
        <f t="shared" ca="1" si="45"/>
        <v>'GOOD PE'!</v>
      </c>
      <c r="N207">
        <f t="shared" ca="1" si="45"/>
        <v>0</v>
      </c>
      <c r="O207" t="str">
        <f t="shared" ca="1" si="46"/>
        <v>C:AP</v>
      </c>
      <c r="P207" t="str">
        <f t="shared" ca="1" si="47"/>
        <v>C9:AP9</v>
      </c>
    </row>
    <row r="208" spans="1:16">
      <c r="A208" t="str">
        <f t="shared" si="37"/>
        <v>14</v>
      </c>
      <c r="B208" t="str">
        <f t="shared" ca="1" si="38"/>
        <v>PE</v>
      </c>
      <c r="C208" t="str">
        <f t="shared" si="39"/>
        <v>G-17PE</v>
      </c>
      <c r="D208" t="s">
        <v>416</v>
      </c>
      <c r="E208">
        <f t="shared" ca="1" si="36"/>
        <v>0</v>
      </c>
      <c r="H208" t="str">
        <f t="shared" ca="1" si="40"/>
        <v>'GOOD PE'!</v>
      </c>
      <c r="I208" s="463">
        <f t="shared" ca="1" si="41"/>
        <v>0</v>
      </c>
      <c r="J208" s="463">
        <f t="shared" ca="1" si="42"/>
        <v>0</v>
      </c>
      <c r="K208">
        <f t="shared" ca="1" si="43"/>
        <v>0</v>
      </c>
      <c r="L208">
        <f t="shared" ca="1" si="44"/>
        <v>0</v>
      </c>
      <c r="M208" t="str">
        <f t="shared" ca="1" si="45"/>
        <v>'GOOD PE'!</v>
      </c>
      <c r="N208">
        <f t="shared" ca="1" si="45"/>
        <v>0</v>
      </c>
      <c r="O208" t="str">
        <f t="shared" ca="1" si="46"/>
        <v>C:AP</v>
      </c>
      <c r="P208" t="str">
        <f t="shared" ca="1" si="47"/>
        <v>C9:AP9</v>
      </c>
    </row>
    <row r="209" spans="1:16">
      <c r="A209" t="str">
        <f t="shared" si="37"/>
        <v>15</v>
      </c>
      <c r="B209" t="str">
        <f t="shared" ca="1" si="38"/>
        <v>PE</v>
      </c>
      <c r="C209" t="str">
        <f t="shared" si="39"/>
        <v>G-17PE</v>
      </c>
      <c r="D209" t="s">
        <v>506</v>
      </c>
      <c r="E209">
        <f t="shared" ca="1" si="36"/>
        <v>0</v>
      </c>
      <c r="H209" t="str">
        <f t="shared" ca="1" si="40"/>
        <v>'GOOD PE'!</v>
      </c>
      <c r="I209" s="463">
        <f t="shared" ca="1" si="41"/>
        <v>0</v>
      </c>
      <c r="J209" s="463">
        <f t="shared" ca="1" si="42"/>
        <v>0</v>
      </c>
      <c r="K209">
        <f t="shared" ca="1" si="43"/>
        <v>0</v>
      </c>
      <c r="L209">
        <f t="shared" ca="1" si="44"/>
        <v>0</v>
      </c>
      <c r="M209" t="str">
        <f t="shared" ca="1" si="45"/>
        <v>'GOOD PE'!</v>
      </c>
      <c r="N209">
        <f t="shared" ca="1" si="45"/>
        <v>0</v>
      </c>
      <c r="O209" t="str">
        <f t="shared" ca="1" si="46"/>
        <v>C:AP</v>
      </c>
      <c r="P209" t="str">
        <f t="shared" ca="1" si="47"/>
        <v>C9:AP9</v>
      </c>
    </row>
    <row r="210" spans="1:16">
      <c r="A210" t="str">
        <f t="shared" si="37"/>
        <v>19</v>
      </c>
      <c r="B210" t="str">
        <f t="shared" ca="1" si="38"/>
        <v>PE</v>
      </c>
      <c r="C210" t="str">
        <f t="shared" si="39"/>
        <v>G-17PE</v>
      </c>
      <c r="D210" t="s">
        <v>1309</v>
      </c>
      <c r="E210">
        <f t="shared" ca="1" si="36"/>
        <v>0</v>
      </c>
      <c r="H210" t="str">
        <f t="shared" ca="1" si="40"/>
        <v>'GOOD PE'!</v>
      </c>
      <c r="I210" s="463">
        <f t="shared" ca="1" si="41"/>
        <v>0</v>
      </c>
      <c r="J210" s="463">
        <f t="shared" ca="1" si="42"/>
        <v>0</v>
      </c>
      <c r="K210">
        <f t="shared" ca="1" si="43"/>
        <v>0</v>
      </c>
      <c r="L210">
        <f t="shared" ca="1" si="44"/>
        <v>0</v>
      </c>
      <c r="M210" t="str">
        <f t="shared" ca="1" si="45"/>
        <v>'GOOD PE'!</v>
      </c>
      <c r="N210">
        <f t="shared" ca="1" si="45"/>
        <v>0</v>
      </c>
      <c r="O210" t="str">
        <f t="shared" ca="1" si="46"/>
        <v>C:AP</v>
      </c>
      <c r="P210" t="str">
        <f t="shared" ca="1" si="47"/>
        <v>C9:AP9</v>
      </c>
    </row>
    <row r="211" spans="1:16">
      <c r="A211" t="str">
        <f t="shared" si="37"/>
        <v>34</v>
      </c>
      <c r="B211" t="str">
        <f t="shared" ca="1" si="38"/>
        <v>PE</v>
      </c>
      <c r="C211" t="str">
        <f t="shared" si="39"/>
        <v>G-17PE</v>
      </c>
      <c r="D211" t="s">
        <v>1310</v>
      </c>
      <c r="E211">
        <f t="shared" ca="1" si="36"/>
        <v>0</v>
      </c>
      <c r="H211" t="str">
        <f t="shared" ca="1" si="40"/>
        <v>'GOOD PE'!</v>
      </c>
      <c r="I211" s="463">
        <f t="shared" ca="1" si="41"/>
        <v>0</v>
      </c>
      <c r="J211" s="463">
        <f t="shared" ca="1" si="42"/>
        <v>0</v>
      </c>
      <c r="K211">
        <f t="shared" ca="1" si="43"/>
        <v>0</v>
      </c>
      <c r="L211">
        <f t="shared" ca="1" si="44"/>
        <v>0</v>
      </c>
      <c r="M211" t="str">
        <f t="shared" ca="1" si="45"/>
        <v>'GOOD PE'!</v>
      </c>
      <c r="N211">
        <f t="shared" ca="1" si="45"/>
        <v>0</v>
      </c>
      <c r="O211" t="str">
        <f t="shared" ca="1" si="46"/>
        <v>C:AP</v>
      </c>
      <c r="P211" t="str">
        <f t="shared" ca="1" si="47"/>
        <v>C9:AP9</v>
      </c>
    </row>
    <row r="212" spans="1:16">
      <c r="A212" t="str">
        <f t="shared" si="37"/>
        <v>35</v>
      </c>
      <c r="B212" t="str">
        <f t="shared" ca="1" si="38"/>
        <v>PE</v>
      </c>
      <c r="C212" t="str">
        <f t="shared" si="39"/>
        <v>G-17PE</v>
      </c>
      <c r="D212" t="s">
        <v>1311</v>
      </c>
      <c r="E212">
        <f t="shared" ca="1" si="36"/>
        <v>0</v>
      </c>
      <c r="H212" t="str">
        <f t="shared" ca="1" si="40"/>
        <v>'GOOD PE'!</v>
      </c>
      <c r="I212" s="463">
        <f t="shared" ca="1" si="41"/>
        <v>0</v>
      </c>
      <c r="J212" s="463">
        <f t="shared" ca="1" si="42"/>
        <v>0</v>
      </c>
      <c r="K212">
        <f t="shared" ca="1" si="43"/>
        <v>0</v>
      </c>
      <c r="L212">
        <f t="shared" ca="1" si="44"/>
        <v>0</v>
      </c>
      <c r="M212" t="str">
        <f t="shared" ca="1" si="45"/>
        <v>'GOOD PE'!</v>
      </c>
      <c r="N212">
        <f t="shared" ca="1" si="45"/>
        <v>0</v>
      </c>
      <c r="O212" t="str">
        <f t="shared" ca="1" si="46"/>
        <v>C:AP</v>
      </c>
      <c r="P212" t="str">
        <f t="shared" ca="1" si="47"/>
        <v>C9:AP9</v>
      </c>
    </row>
    <row r="213" spans="1:16">
      <c r="A213" t="str">
        <f t="shared" si="37"/>
        <v>36</v>
      </c>
      <c r="B213" t="str">
        <f t="shared" ca="1" si="38"/>
        <v>PE</v>
      </c>
      <c r="C213" t="str">
        <f t="shared" si="39"/>
        <v>G-17PE</v>
      </c>
      <c r="D213" t="s">
        <v>1312</v>
      </c>
      <c r="E213">
        <f t="shared" ca="1" si="36"/>
        <v>0</v>
      </c>
      <c r="H213" t="str">
        <f t="shared" ca="1" si="40"/>
        <v>'GOOD PE'!</v>
      </c>
      <c r="I213" s="463">
        <f t="shared" ca="1" si="41"/>
        <v>0</v>
      </c>
      <c r="J213" s="463">
        <f t="shared" ca="1" si="42"/>
        <v>0</v>
      </c>
      <c r="K213">
        <f t="shared" ca="1" si="43"/>
        <v>0</v>
      </c>
      <c r="L213">
        <f t="shared" ca="1" si="44"/>
        <v>0</v>
      </c>
      <c r="M213" t="str">
        <f t="shared" ca="1" si="45"/>
        <v>'GOOD PE'!</v>
      </c>
      <c r="N213">
        <f t="shared" ca="1" si="45"/>
        <v>0</v>
      </c>
      <c r="O213" t="str">
        <f t="shared" ca="1" si="46"/>
        <v>C:AP</v>
      </c>
      <c r="P213" t="str">
        <f t="shared" ca="1" si="47"/>
        <v>C9:AP9</v>
      </c>
    </row>
    <row r="214" spans="1:16">
      <c r="A214" t="str">
        <f t="shared" si="37"/>
        <v>01</v>
      </c>
      <c r="B214" t="str">
        <f t="shared" ca="1" si="38"/>
        <v>PE</v>
      </c>
      <c r="C214" t="str">
        <f t="shared" si="39"/>
        <v>G-18PE</v>
      </c>
      <c r="D214" t="s">
        <v>287</v>
      </c>
      <c r="E214">
        <f t="shared" ca="1" si="36"/>
        <v>0</v>
      </c>
      <c r="H214" t="str">
        <f t="shared" ca="1" si="40"/>
        <v>'GOOD PE'!</v>
      </c>
      <c r="I214" s="463">
        <f t="shared" ca="1" si="41"/>
        <v>0</v>
      </c>
      <c r="J214" s="463">
        <f t="shared" ca="1" si="42"/>
        <v>0</v>
      </c>
      <c r="K214">
        <f t="shared" ca="1" si="43"/>
        <v>0</v>
      </c>
      <c r="L214">
        <f t="shared" ca="1" si="44"/>
        <v>0</v>
      </c>
      <c r="M214" t="str">
        <f t="shared" ca="1" si="45"/>
        <v>'GOOD PE'!</v>
      </c>
      <c r="N214">
        <f t="shared" ca="1" si="45"/>
        <v>0</v>
      </c>
      <c r="O214" t="str">
        <f t="shared" ca="1" si="46"/>
        <v>C:AP</v>
      </c>
      <c r="P214" t="str">
        <f t="shared" ca="1" si="47"/>
        <v>C9:AP9</v>
      </c>
    </row>
    <row r="215" spans="1:16">
      <c r="A215" t="str">
        <f t="shared" si="37"/>
        <v>02</v>
      </c>
      <c r="B215" t="str">
        <f t="shared" ca="1" si="38"/>
        <v>PE</v>
      </c>
      <c r="C215" t="str">
        <f t="shared" si="39"/>
        <v>G-18PE</v>
      </c>
      <c r="D215" t="s">
        <v>288</v>
      </c>
      <c r="E215">
        <f t="shared" ca="1" si="36"/>
        <v>0</v>
      </c>
      <c r="H215" t="str">
        <f t="shared" ca="1" si="40"/>
        <v>'GOOD PE'!</v>
      </c>
      <c r="I215" s="463">
        <f t="shared" ca="1" si="41"/>
        <v>0</v>
      </c>
      <c r="J215" s="463">
        <f t="shared" ca="1" si="42"/>
        <v>0</v>
      </c>
      <c r="K215">
        <f t="shared" ca="1" si="43"/>
        <v>0</v>
      </c>
      <c r="L215">
        <f t="shared" ca="1" si="44"/>
        <v>0</v>
      </c>
      <c r="M215" t="str">
        <f t="shared" ca="1" si="45"/>
        <v>'GOOD PE'!</v>
      </c>
      <c r="N215">
        <f t="shared" ca="1" si="45"/>
        <v>0</v>
      </c>
      <c r="O215" t="str">
        <f t="shared" ca="1" si="46"/>
        <v>C:AP</v>
      </c>
      <c r="P215" t="str">
        <f t="shared" ca="1" si="47"/>
        <v>C9:AP9</v>
      </c>
    </row>
    <row r="216" spans="1:16">
      <c r="A216" t="str">
        <f t="shared" si="37"/>
        <v>03</v>
      </c>
      <c r="B216" t="str">
        <f t="shared" ca="1" si="38"/>
        <v>PE</v>
      </c>
      <c r="C216" t="str">
        <f t="shared" si="39"/>
        <v>G-18PE</v>
      </c>
      <c r="D216" t="s">
        <v>289</v>
      </c>
      <c r="E216">
        <f t="shared" ca="1" si="36"/>
        <v>0</v>
      </c>
      <c r="H216" t="str">
        <f t="shared" ca="1" si="40"/>
        <v>'GOOD PE'!</v>
      </c>
      <c r="I216" s="463">
        <f t="shared" ca="1" si="41"/>
        <v>0</v>
      </c>
      <c r="J216" s="463">
        <f t="shared" ca="1" si="42"/>
        <v>0</v>
      </c>
      <c r="K216">
        <f t="shared" ca="1" si="43"/>
        <v>0</v>
      </c>
      <c r="L216">
        <f t="shared" ca="1" si="44"/>
        <v>0</v>
      </c>
      <c r="M216" t="str">
        <f t="shared" ca="1" si="45"/>
        <v>'GOOD PE'!</v>
      </c>
      <c r="N216">
        <f t="shared" ca="1" si="45"/>
        <v>0</v>
      </c>
      <c r="O216" t="str">
        <f t="shared" ca="1" si="46"/>
        <v>C:AP</v>
      </c>
      <c r="P216" t="str">
        <f t="shared" ca="1" si="47"/>
        <v>C9:AP9</v>
      </c>
    </row>
    <row r="217" spans="1:16">
      <c r="A217" t="str">
        <f t="shared" si="37"/>
        <v>04</v>
      </c>
      <c r="B217" t="str">
        <f t="shared" ca="1" si="38"/>
        <v>PE</v>
      </c>
      <c r="C217" t="str">
        <f t="shared" si="39"/>
        <v>G-18PE</v>
      </c>
      <c r="D217" t="s">
        <v>290</v>
      </c>
      <c r="E217">
        <f t="shared" ca="1" si="36"/>
        <v>0</v>
      </c>
      <c r="H217" t="str">
        <f t="shared" ca="1" si="40"/>
        <v>'GOOD PE'!</v>
      </c>
      <c r="I217" s="463">
        <f t="shared" ca="1" si="41"/>
        <v>0</v>
      </c>
      <c r="J217" s="463">
        <f t="shared" ca="1" si="42"/>
        <v>0</v>
      </c>
      <c r="K217">
        <f t="shared" ca="1" si="43"/>
        <v>0</v>
      </c>
      <c r="L217">
        <f t="shared" ca="1" si="44"/>
        <v>0</v>
      </c>
      <c r="M217" t="str">
        <f t="shared" ca="1" si="45"/>
        <v>'GOOD PE'!</v>
      </c>
      <c r="N217">
        <f t="shared" ca="1" si="45"/>
        <v>0</v>
      </c>
      <c r="O217" t="str">
        <f t="shared" ca="1" si="46"/>
        <v>C:AP</v>
      </c>
      <c r="P217" t="str">
        <f t="shared" ca="1" si="47"/>
        <v>C9:AP9</v>
      </c>
    </row>
    <row r="218" spans="1:16">
      <c r="A218" t="str">
        <f t="shared" si="37"/>
        <v>05</v>
      </c>
      <c r="B218" t="str">
        <f t="shared" ca="1" si="38"/>
        <v>PE</v>
      </c>
      <c r="C218" t="str">
        <f t="shared" si="39"/>
        <v>G-18PE</v>
      </c>
      <c r="D218" t="s">
        <v>291</v>
      </c>
      <c r="E218">
        <f t="shared" ca="1" si="36"/>
        <v>0</v>
      </c>
      <c r="H218" t="str">
        <f t="shared" ca="1" si="40"/>
        <v>'GOOD PE'!</v>
      </c>
      <c r="I218" s="463">
        <f t="shared" ca="1" si="41"/>
        <v>0</v>
      </c>
      <c r="J218" s="463">
        <f t="shared" ca="1" si="42"/>
        <v>0</v>
      </c>
      <c r="K218">
        <f t="shared" ca="1" si="43"/>
        <v>0</v>
      </c>
      <c r="L218">
        <f t="shared" ca="1" si="44"/>
        <v>0</v>
      </c>
      <c r="M218" t="str">
        <f t="shared" ca="1" si="45"/>
        <v>'GOOD PE'!</v>
      </c>
      <c r="N218">
        <f t="shared" ca="1" si="45"/>
        <v>0</v>
      </c>
      <c r="O218" t="str">
        <f t="shared" ca="1" si="46"/>
        <v>C:AP</v>
      </c>
      <c r="P218" t="str">
        <f t="shared" ca="1" si="47"/>
        <v>C9:AP9</v>
      </c>
    </row>
    <row r="219" spans="1:16">
      <c r="A219" t="str">
        <f t="shared" si="37"/>
        <v>06</v>
      </c>
      <c r="B219" t="str">
        <f t="shared" ca="1" si="38"/>
        <v>PE</v>
      </c>
      <c r="C219" t="str">
        <f t="shared" si="39"/>
        <v>G-18PE</v>
      </c>
      <c r="D219" t="s">
        <v>292</v>
      </c>
      <c r="E219">
        <f t="shared" ca="1" si="36"/>
        <v>0</v>
      </c>
      <c r="H219" t="str">
        <f t="shared" ca="1" si="40"/>
        <v>'GOOD PE'!</v>
      </c>
      <c r="I219" s="463">
        <f t="shared" ca="1" si="41"/>
        <v>0</v>
      </c>
      <c r="J219" s="463">
        <f t="shared" ca="1" si="42"/>
        <v>0</v>
      </c>
      <c r="K219">
        <f t="shared" ca="1" si="43"/>
        <v>0</v>
      </c>
      <c r="L219">
        <f t="shared" ca="1" si="44"/>
        <v>0</v>
      </c>
      <c r="M219" t="str">
        <f t="shared" ca="1" si="45"/>
        <v>'GOOD PE'!</v>
      </c>
      <c r="N219">
        <f t="shared" ca="1" si="45"/>
        <v>0</v>
      </c>
      <c r="O219" t="str">
        <f t="shared" ca="1" si="46"/>
        <v>C:AP</v>
      </c>
      <c r="P219" t="str">
        <f t="shared" ca="1" si="47"/>
        <v>C9:AP9</v>
      </c>
    </row>
    <row r="220" spans="1:16">
      <c r="A220" t="str">
        <f t="shared" si="37"/>
        <v>07</v>
      </c>
      <c r="B220" t="str">
        <f t="shared" ca="1" si="38"/>
        <v>PE</v>
      </c>
      <c r="C220" t="str">
        <f t="shared" si="39"/>
        <v>G-18PE</v>
      </c>
      <c r="D220" t="s">
        <v>465</v>
      </c>
      <c r="E220">
        <f t="shared" ca="1" si="36"/>
        <v>0</v>
      </c>
      <c r="H220" t="str">
        <f t="shared" ca="1" si="40"/>
        <v>'GOOD PE'!</v>
      </c>
      <c r="I220" s="463">
        <f t="shared" ca="1" si="41"/>
        <v>0</v>
      </c>
      <c r="J220" s="463">
        <f t="shared" ca="1" si="42"/>
        <v>0</v>
      </c>
      <c r="K220">
        <f t="shared" ca="1" si="43"/>
        <v>0</v>
      </c>
      <c r="L220">
        <f t="shared" ca="1" si="44"/>
        <v>0</v>
      </c>
      <c r="M220" t="str">
        <f t="shared" ca="1" si="45"/>
        <v>'GOOD PE'!</v>
      </c>
      <c r="N220">
        <f t="shared" ca="1" si="45"/>
        <v>0</v>
      </c>
      <c r="O220" t="str">
        <f t="shared" ca="1" si="46"/>
        <v>C:AP</v>
      </c>
      <c r="P220" t="str">
        <f t="shared" ca="1" si="47"/>
        <v>C9:AP9</v>
      </c>
    </row>
    <row r="221" spans="1:16">
      <c r="A221" t="str">
        <f t="shared" si="37"/>
        <v>08</v>
      </c>
      <c r="B221" t="str">
        <f t="shared" ca="1" si="38"/>
        <v>PE</v>
      </c>
      <c r="C221" t="str">
        <f t="shared" si="39"/>
        <v>G-18PE</v>
      </c>
      <c r="D221" t="s">
        <v>486</v>
      </c>
      <c r="E221">
        <f t="shared" ca="1" si="36"/>
        <v>0</v>
      </c>
      <c r="H221" t="str">
        <f t="shared" ca="1" si="40"/>
        <v>'GOOD PE'!</v>
      </c>
      <c r="I221" s="463">
        <f t="shared" ca="1" si="41"/>
        <v>0</v>
      </c>
      <c r="J221" s="463">
        <f t="shared" ca="1" si="42"/>
        <v>0</v>
      </c>
      <c r="K221">
        <f t="shared" ca="1" si="43"/>
        <v>0</v>
      </c>
      <c r="L221">
        <f t="shared" ca="1" si="44"/>
        <v>0</v>
      </c>
      <c r="M221" t="str">
        <f t="shared" ca="1" si="45"/>
        <v>'GOOD PE'!</v>
      </c>
      <c r="N221">
        <f t="shared" ca="1" si="45"/>
        <v>0</v>
      </c>
      <c r="O221" t="str">
        <f t="shared" ca="1" si="46"/>
        <v>C:AP</v>
      </c>
      <c r="P221" t="str">
        <f t="shared" ca="1" si="47"/>
        <v>C9:AP9</v>
      </c>
    </row>
    <row r="222" spans="1:16">
      <c r="A222" t="str">
        <f t="shared" si="37"/>
        <v>09</v>
      </c>
      <c r="B222" t="str">
        <f t="shared" ca="1" si="38"/>
        <v>PE</v>
      </c>
      <c r="C222" t="str">
        <f t="shared" si="39"/>
        <v>G-18PE</v>
      </c>
      <c r="D222" t="s">
        <v>293</v>
      </c>
      <c r="E222">
        <f t="shared" ca="1" si="36"/>
        <v>0</v>
      </c>
      <c r="H222" t="str">
        <f t="shared" ca="1" si="40"/>
        <v>'GOOD PE'!</v>
      </c>
      <c r="I222" s="463">
        <f t="shared" ca="1" si="41"/>
        <v>0</v>
      </c>
      <c r="J222" s="463">
        <f t="shared" ca="1" si="42"/>
        <v>0</v>
      </c>
      <c r="K222">
        <f t="shared" ca="1" si="43"/>
        <v>0</v>
      </c>
      <c r="L222">
        <f t="shared" ca="1" si="44"/>
        <v>0</v>
      </c>
      <c r="M222" t="str">
        <f t="shared" ca="1" si="45"/>
        <v>'GOOD PE'!</v>
      </c>
      <c r="N222">
        <f t="shared" ca="1" si="45"/>
        <v>0</v>
      </c>
      <c r="O222" t="str">
        <f t="shared" ca="1" si="46"/>
        <v>C:AP</v>
      </c>
      <c r="P222" t="str">
        <f t="shared" ca="1" si="47"/>
        <v>C9:AP9</v>
      </c>
    </row>
    <row r="223" spans="1:16">
      <c r="A223" t="str">
        <f t="shared" si="37"/>
        <v>10</v>
      </c>
      <c r="B223" t="str">
        <f t="shared" ca="1" si="38"/>
        <v>PE</v>
      </c>
      <c r="C223" t="str">
        <f t="shared" si="39"/>
        <v>G-18PE</v>
      </c>
      <c r="D223" t="s">
        <v>528</v>
      </c>
      <c r="E223">
        <f t="shared" ca="1" si="36"/>
        <v>0</v>
      </c>
      <c r="H223" t="str">
        <f t="shared" ca="1" si="40"/>
        <v>'GOOD PE'!</v>
      </c>
      <c r="I223" s="463">
        <f t="shared" ca="1" si="41"/>
        <v>0</v>
      </c>
      <c r="J223" s="463">
        <f t="shared" ca="1" si="42"/>
        <v>0</v>
      </c>
      <c r="K223">
        <f t="shared" ca="1" si="43"/>
        <v>0</v>
      </c>
      <c r="L223">
        <f t="shared" ca="1" si="44"/>
        <v>0</v>
      </c>
      <c r="M223" t="str">
        <f t="shared" ca="1" si="45"/>
        <v>'GOOD PE'!</v>
      </c>
      <c r="N223">
        <f t="shared" ca="1" si="45"/>
        <v>0</v>
      </c>
      <c r="O223" t="str">
        <f t="shared" ca="1" si="46"/>
        <v>C:AP</v>
      </c>
      <c r="P223" t="str">
        <f t="shared" ca="1" si="47"/>
        <v>C9:AP9</v>
      </c>
    </row>
    <row r="224" spans="1:16">
      <c r="A224" t="str">
        <f t="shared" si="37"/>
        <v>11</v>
      </c>
      <c r="B224" t="str">
        <f t="shared" ca="1" si="38"/>
        <v>PE</v>
      </c>
      <c r="C224" t="str">
        <f t="shared" si="39"/>
        <v>G-18PE</v>
      </c>
      <c r="D224" t="s">
        <v>294</v>
      </c>
      <c r="E224">
        <f t="shared" ca="1" si="36"/>
        <v>0</v>
      </c>
      <c r="H224" t="str">
        <f t="shared" ca="1" si="40"/>
        <v>'GOOD PE'!</v>
      </c>
      <c r="I224" s="463">
        <f t="shared" ca="1" si="41"/>
        <v>0</v>
      </c>
      <c r="J224" s="463">
        <f t="shared" ca="1" si="42"/>
        <v>0</v>
      </c>
      <c r="K224">
        <f t="shared" ca="1" si="43"/>
        <v>0</v>
      </c>
      <c r="L224">
        <f t="shared" ca="1" si="44"/>
        <v>0</v>
      </c>
      <c r="M224" t="str">
        <f t="shared" ca="1" si="45"/>
        <v>'GOOD PE'!</v>
      </c>
      <c r="N224">
        <f t="shared" ca="1" si="45"/>
        <v>0</v>
      </c>
      <c r="O224" t="str">
        <f t="shared" ca="1" si="46"/>
        <v>C:AP</v>
      </c>
      <c r="P224" t="str">
        <f t="shared" ca="1" si="47"/>
        <v>C9:AP9</v>
      </c>
    </row>
    <row r="225" spans="1:16">
      <c r="A225" t="str">
        <f t="shared" si="37"/>
        <v>12</v>
      </c>
      <c r="B225" t="str">
        <f t="shared" ca="1" si="38"/>
        <v>PE</v>
      </c>
      <c r="C225" t="str">
        <f t="shared" si="39"/>
        <v>G-18PE</v>
      </c>
      <c r="D225" t="s">
        <v>295</v>
      </c>
      <c r="E225">
        <f t="shared" ca="1" si="36"/>
        <v>0</v>
      </c>
      <c r="H225" t="str">
        <f t="shared" ca="1" si="40"/>
        <v>'GOOD PE'!</v>
      </c>
      <c r="I225" s="463">
        <f t="shared" ca="1" si="41"/>
        <v>0</v>
      </c>
      <c r="J225" s="463">
        <f t="shared" ca="1" si="42"/>
        <v>0</v>
      </c>
      <c r="K225">
        <f t="shared" ca="1" si="43"/>
        <v>0</v>
      </c>
      <c r="L225">
        <f t="shared" ca="1" si="44"/>
        <v>0</v>
      </c>
      <c r="M225" t="str">
        <f t="shared" ca="1" si="45"/>
        <v>'GOOD PE'!</v>
      </c>
      <c r="N225">
        <f t="shared" ca="1" si="45"/>
        <v>0</v>
      </c>
      <c r="O225" t="str">
        <f t="shared" ca="1" si="46"/>
        <v>C:AP</v>
      </c>
      <c r="P225" t="str">
        <f t="shared" ca="1" si="47"/>
        <v>C9:AP9</v>
      </c>
    </row>
    <row r="226" spans="1:16">
      <c r="A226" t="str">
        <f t="shared" si="37"/>
        <v>13</v>
      </c>
      <c r="B226" t="str">
        <f t="shared" ca="1" si="38"/>
        <v>PE</v>
      </c>
      <c r="C226" t="str">
        <f t="shared" si="39"/>
        <v>G-18PE</v>
      </c>
      <c r="D226" t="s">
        <v>549</v>
      </c>
      <c r="E226">
        <f t="shared" ca="1" si="36"/>
        <v>0</v>
      </c>
      <c r="H226" t="str">
        <f t="shared" ca="1" si="40"/>
        <v>'GOOD PE'!</v>
      </c>
      <c r="I226" s="463">
        <f t="shared" ca="1" si="41"/>
        <v>0</v>
      </c>
      <c r="J226" s="463">
        <f t="shared" ca="1" si="42"/>
        <v>0</v>
      </c>
      <c r="K226">
        <f t="shared" ca="1" si="43"/>
        <v>0</v>
      </c>
      <c r="L226">
        <f t="shared" ca="1" si="44"/>
        <v>0</v>
      </c>
      <c r="M226" t="str">
        <f t="shared" ca="1" si="45"/>
        <v>'GOOD PE'!</v>
      </c>
      <c r="N226">
        <f t="shared" ca="1" si="45"/>
        <v>0</v>
      </c>
      <c r="O226" t="str">
        <f t="shared" ca="1" si="46"/>
        <v>C:AP</v>
      </c>
      <c r="P226" t="str">
        <f t="shared" ca="1" si="47"/>
        <v>C9:AP9</v>
      </c>
    </row>
    <row r="227" spans="1:16">
      <c r="A227" t="str">
        <f t="shared" si="37"/>
        <v>14</v>
      </c>
      <c r="B227" t="str">
        <f t="shared" ca="1" si="38"/>
        <v>PE</v>
      </c>
      <c r="C227" t="str">
        <f t="shared" si="39"/>
        <v>G-18PE</v>
      </c>
      <c r="D227" t="s">
        <v>296</v>
      </c>
      <c r="E227">
        <f t="shared" ca="1" si="36"/>
        <v>0</v>
      </c>
      <c r="H227" t="str">
        <f t="shared" ca="1" si="40"/>
        <v>'GOOD PE'!</v>
      </c>
      <c r="I227" s="463">
        <f t="shared" ca="1" si="41"/>
        <v>0</v>
      </c>
      <c r="J227" s="463">
        <f t="shared" ca="1" si="42"/>
        <v>0</v>
      </c>
      <c r="K227">
        <f t="shared" ca="1" si="43"/>
        <v>0</v>
      </c>
      <c r="L227">
        <f t="shared" ca="1" si="44"/>
        <v>0</v>
      </c>
      <c r="M227" t="str">
        <f t="shared" ca="1" si="45"/>
        <v>'GOOD PE'!</v>
      </c>
      <c r="N227">
        <f t="shared" ca="1" si="45"/>
        <v>0</v>
      </c>
      <c r="O227" t="str">
        <f t="shared" ca="1" si="46"/>
        <v>C:AP</v>
      </c>
      <c r="P227" t="str">
        <f t="shared" ca="1" si="47"/>
        <v>C9:AP9</v>
      </c>
    </row>
    <row r="228" spans="1:16">
      <c r="A228" t="str">
        <f t="shared" si="37"/>
        <v>15</v>
      </c>
      <c r="B228" t="str">
        <f t="shared" ca="1" si="38"/>
        <v>PE</v>
      </c>
      <c r="C228" t="str">
        <f t="shared" si="39"/>
        <v>G-18PE</v>
      </c>
      <c r="D228" t="s">
        <v>507</v>
      </c>
      <c r="E228">
        <f t="shared" ca="1" si="36"/>
        <v>0</v>
      </c>
      <c r="H228" t="str">
        <f t="shared" ca="1" si="40"/>
        <v>'GOOD PE'!</v>
      </c>
      <c r="I228" s="463">
        <f t="shared" ca="1" si="41"/>
        <v>0</v>
      </c>
      <c r="J228" s="463">
        <f t="shared" ca="1" si="42"/>
        <v>0</v>
      </c>
      <c r="K228">
        <f t="shared" ca="1" si="43"/>
        <v>0</v>
      </c>
      <c r="L228">
        <f t="shared" ca="1" si="44"/>
        <v>0</v>
      </c>
      <c r="M228" t="str">
        <f t="shared" ca="1" si="45"/>
        <v>'GOOD PE'!</v>
      </c>
      <c r="N228">
        <f t="shared" ca="1" si="45"/>
        <v>0</v>
      </c>
      <c r="O228" t="str">
        <f t="shared" ca="1" si="46"/>
        <v>C:AP</v>
      </c>
      <c r="P228" t="str">
        <f t="shared" ca="1" si="47"/>
        <v>C9:AP9</v>
      </c>
    </row>
    <row r="229" spans="1:16">
      <c r="A229" t="str">
        <f t="shared" si="37"/>
        <v>19</v>
      </c>
      <c r="B229" t="str">
        <f t="shared" ca="1" si="38"/>
        <v>PE</v>
      </c>
      <c r="C229" t="str">
        <f t="shared" si="39"/>
        <v>G-18PE</v>
      </c>
      <c r="D229" t="s">
        <v>1313</v>
      </c>
      <c r="E229">
        <f t="shared" ca="1" si="36"/>
        <v>0</v>
      </c>
      <c r="H229" t="str">
        <f t="shared" ca="1" si="40"/>
        <v>'GOOD PE'!</v>
      </c>
      <c r="I229" s="463">
        <f t="shared" ca="1" si="41"/>
        <v>0</v>
      </c>
      <c r="J229" s="463">
        <f t="shared" ca="1" si="42"/>
        <v>0</v>
      </c>
      <c r="K229">
        <f t="shared" ca="1" si="43"/>
        <v>0</v>
      </c>
      <c r="L229">
        <f t="shared" ca="1" si="44"/>
        <v>0</v>
      </c>
      <c r="M229" t="str">
        <f t="shared" ca="1" si="45"/>
        <v>'GOOD PE'!</v>
      </c>
      <c r="N229">
        <f t="shared" ca="1" si="45"/>
        <v>0</v>
      </c>
      <c r="O229" t="str">
        <f t="shared" ca="1" si="46"/>
        <v>C:AP</v>
      </c>
      <c r="P229" t="str">
        <f t="shared" ca="1" si="47"/>
        <v>C9:AP9</v>
      </c>
    </row>
    <row r="230" spans="1:16">
      <c r="A230" t="str">
        <f t="shared" si="37"/>
        <v>34</v>
      </c>
      <c r="B230" t="str">
        <f t="shared" ca="1" si="38"/>
        <v>PE</v>
      </c>
      <c r="C230" t="str">
        <f t="shared" si="39"/>
        <v>G-18PE</v>
      </c>
      <c r="D230" t="s">
        <v>1314</v>
      </c>
      <c r="E230">
        <f t="shared" ca="1" si="36"/>
        <v>0</v>
      </c>
      <c r="H230" t="str">
        <f t="shared" ca="1" si="40"/>
        <v>'GOOD PE'!</v>
      </c>
      <c r="I230" s="463">
        <f t="shared" ca="1" si="41"/>
        <v>0</v>
      </c>
      <c r="J230" s="463">
        <f t="shared" ca="1" si="42"/>
        <v>0</v>
      </c>
      <c r="K230">
        <f t="shared" ca="1" si="43"/>
        <v>0</v>
      </c>
      <c r="L230">
        <f t="shared" ca="1" si="44"/>
        <v>0</v>
      </c>
      <c r="M230" t="str">
        <f t="shared" ca="1" si="45"/>
        <v>'GOOD PE'!</v>
      </c>
      <c r="N230">
        <f t="shared" ca="1" si="45"/>
        <v>0</v>
      </c>
      <c r="O230" t="str">
        <f t="shared" ca="1" si="46"/>
        <v>C:AP</v>
      </c>
      <c r="P230" t="str">
        <f t="shared" ca="1" si="47"/>
        <v>C9:AP9</v>
      </c>
    </row>
    <row r="231" spans="1:16">
      <c r="A231" t="str">
        <f t="shared" si="37"/>
        <v>35</v>
      </c>
      <c r="B231" t="str">
        <f t="shared" ca="1" si="38"/>
        <v>PE</v>
      </c>
      <c r="C231" t="str">
        <f t="shared" si="39"/>
        <v>G-18PE</v>
      </c>
      <c r="D231" t="s">
        <v>1315</v>
      </c>
      <c r="E231">
        <f t="shared" ca="1" si="36"/>
        <v>0</v>
      </c>
      <c r="H231" t="str">
        <f t="shared" ca="1" si="40"/>
        <v>'GOOD PE'!</v>
      </c>
      <c r="I231" s="463">
        <f t="shared" ca="1" si="41"/>
        <v>0</v>
      </c>
      <c r="J231" s="463">
        <f t="shared" ca="1" si="42"/>
        <v>0</v>
      </c>
      <c r="K231">
        <f t="shared" ca="1" si="43"/>
        <v>0</v>
      </c>
      <c r="L231">
        <f t="shared" ca="1" si="44"/>
        <v>0</v>
      </c>
      <c r="M231" t="str">
        <f t="shared" ca="1" si="45"/>
        <v>'GOOD PE'!</v>
      </c>
      <c r="N231">
        <f t="shared" ca="1" si="45"/>
        <v>0</v>
      </c>
      <c r="O231" t="str">
        <f t="shared" ca="1" si="46"/>
        <v>C:AP</v>
      </c>
      <c r="P231" t="str">
        <f t="shared" ca="1" si="47"/>
        <v>C9:AP9</v>
      </c>
    </row>
    <row r="232" spans="1:16">
      <c r="A232" t="str">
        <f t="shared" si="37"/>
        <v>36</v>
      </c>
      <c r="B232" t="str">
        <f t="shared" ca="1" si="38"/>
        <v>PE</v>
      </c>
      <c r="C232" t="str">
        <f t="shared" si="39"/>
        <v>G-18PE</v>
      </c>
      <c r="D232" t="s">
        <v>1316</v>
      </c>
      <c r="E232">
        <f t="shared" ca="1" si="36"/>
        <v>0</v>
      </c>
      <c r="H232" t="str">
        <f t="shared" ca="1" si="40"/>
        <v>'GOOD PE'!</v>
      </c>
      <c r="I232" s="463">
        <f t="shared" ca="1" si="41"/>
        <v>0</v>
      </c>
      <c r="J232" s="463">
        <f t="shared" ca="1" si="42"/>
        <v>0</v>
      </c>
      <c r="K232">
        <f t="shared" ca="1" si="43"/>
        <v>0</v>
      </c>
      <c r="L232">
        <f t="shared" ca="1" si="44"/>
        <v>0</v>
      </c>
      <c r="M232" t="str">
        <f t="shared" ca="1" si="45"/>
        <v>'GOOD PE'!</v>
      </c>
      <c r="N232">
        <f t="shared" ca="1" si="45"/>
        <v>0</v>
      </c>
      <c r="O232" t="str">
        <f t="shared" ca="1" si="46"/>
        <v>C:AP</v>
      </c>
      <c r="P232" t="str">
        <f t="shared" ca="1" si="47"/>
        <v>C9:AP9</v>
      </c>
    </row>
    <row r="233" spans="1:16">
      <c r="A233" t="str">
        <f t="shared" si="37"/>
        <v>01</v>
      </c>
      <c r="B233" t="str">
        <f t="shared" ca="1" si="38"/>
        <v>PU</v>
      </c>
      <c r="C233" t="str">
        <f t="shared" si="39"/>
        <v>G-18PU</v>
      </c>
      <c r="D233" t="s">
        <v>823</v>
      </c>
      <c r="E233">
        <f t="shared" ca="1" si="36"/>
        <v>0</v>
      </c>
      <c r="H233" t="str">
        <f t="shared" ca="1" si="40"/>
        <v>'GOOD PU'!</v>
      </c>
      <c r="I233" s="463">
        <f t="shared" ca="1" si="41"/>
        <v>0</v>
      </c>
      <c r="J233" s="463">
        <f t="shared" ca="1" si="42"/>
        <v>0</v>
      </c>
      <c r="K233">
        <f t="shared" ca="1" si="43"/>
        <v>0</v>
      </c>
      <c r="L233" t="str">
        <f t="shared" ca="1" si="44"/>
        <v>'GOOD PU'!</v>
      </c>
      <c r="M233">
        <f t="shared" ca="1" si="45"/>
        <v>0</v>
      </c>
      <c r="N233">
        <f t="shared" ca="1" si="45"/>
        <v>0</v>
      </c>
      <c r="O233" t="str">
        <f t="shared" ca="1" si="46"/>
        <v>D:t</v>
      </c>
      <c r="P233" t="str">
        <f t="shared" ca="1" si="47"/>
        <v>D9:t9</v>
      </c>
    </row>
    <row r="234" spans="1:16">
      <c r="A234" t="str">
        <f t="shared" si="37"/>
        <v>02</v>
      </c>
      <c r="B234" t="str">
        <f t="shared" ca="1" si="38"/>
        <v>PU</v>
      </c>
      <c r="C234" t="str">
        <f t="shared" si="39"/>
        <v>G-18PU</v>
      </c>
      <c r="D234" t="s">
        <v>824</v>
      </c>
      <c r="E234">
        <f t="shared" ca="1" si="36"/>
        <v>0</v>
      </c>
      <c r="H234" t="str">
        <f t="shared" ca="1" si="40"/>
        <v>'GOOD PU'!</v>
      </c>
      <c r="I234" s="463">
        <f t="shared" ca="1" si="41"/>
        <v>0</v>
      </c>
      <c r="J234" s="463">
        <f t="shared" ca="1" si="42"/>
        <v>0</v>
      </c>
      <c r="K234">
        <f t="shared" ca="1" si="43"/>
        <v>0</v>
      </c>
      <c r="L234" t="str">
        <f t="shared" ca="1" si="44"/>
        <v>'GOOD PU'!</v>
      </c>
      <c r="M234">
        <f t="shared" ca="1" si="45"/>
        <v>0</v>
      </c>
      <c r="N234">
        <f t="shared" ca="1" si="45"/>
        <v>0</v>
      </c>
      <c r="O234" t="str">
        <f t="shared" ca="1" si="46"/>
        <v>D:t</v>
      </c>
      <c r="P234" t="str">
        <f t="shared" ca="1" si="47"/>
        <v>D9:t9</v>
      </c>
    </row>
    <row r="235" spans="1:16">
      <c r="A235" t="str">
        <f t="shared" si="37"/>
        <v>03</v>
      </c>
      <c r="B235" t="str">
        <f t="shared" ca="1" si="38"/>
        <v>PU</v>
      </c>
      <c r="C235" t="str">
        <f t="shared" si="39"/>
        <v>G-18PU</v>
      </c>
      <c r="D235" t="s">
        <v>825</v>
      </c>
      <c r="E235">
        <f t="shared" ca="1" si="36"/>
        <v>0</v>
      </c>
      <c r="H235" t="str">
        <f t="shared" ca="1" si="40"/>
        <v>'GOOD PU'!</v>
      </c>
      <c r="I235" s="463">
        <f t="shared" ca="1" si="41"/>
        <v>0</v>
      </c>
      <c r="J235" s="463">
        <f t="shared" ca="1" si="42"/>
        <v>0</v>
      </c>
      <c r="K235">
        <f t="shared" ca="1" si="43"/>
        <v>0</v>
      </c>
      <c r="L235" t="str">
        <f t="shared" ca="1" si="44"/>
        <v>'GOOD PU'!</v>
      </c>
      <c r="M235">
        <f t="shared" ca="1" si="45"/>
        <v>0</v>
      </c>
      <c r="N235">
        <f t="shared" ca="1" si="45"/>
        <v>0</v>
      </c>
      <c r="O235" t="str">
        <f t="shared" ca="1" si="46"/>
        <v>D:t</v>
      </c>
      <c r="P235" t="str">
        <f t="shared" ca="1" si="47"/>
        <v>D9:t9</v>
      </c>
    </row>
    <row r="236" spans="1:16">
      <c r="A236" t="str">
        <f t="shared" si="37"/>
        <v>04</v>
      </c>
      <c r="B236" t="str">
        <f t="shared" ca="1" si="38"/>
        <v>PU</v>
      </c>
      <c r="C236" t="str">
        <f t="shared" si="39"/>
        <v>G-18PU</v>
      </c>
      <c r="D236" t="s">
        <v>826</v>
      </c>
      <c r="E236">
        <f t="shared" ca="1" si="36"/>
        <v>0</v>
      </c>
      <c r="H236" t="str">
        <f t="shared" ca="1" si="40"/>
        <v>'GOOD PU'!</v>
      </c>
      <c r="I236" s="463">
        <f t="shared" ca="1" si="41"/>
        <v>0</v>
      </c>
      <c r="J236" s="463">
        <f t="shared" ca="1" si="42"/>
        <v>0</v>
      </c>
      <c r="K236">
        <f t="shared" ca="1" si="43"/>
        <v>0</v>
      </c>
      <c r="L236" t="str">
        <f t="shared" ca="1" si="44"/>
        <v>'GOOD PU'!</v>
      </c>
      <c r="M236">
        <f t="shared" ca="1" si="45"/>
        <v>0</v>
      </c>
      <c r="N236">
        <f t="shared" ca="1" si="45"/>
        <v>0</v>
      </c>
      <c r="O236" t="str">
        <f t="shared" ca="1" si="46"/>
        <v>D:t</v>
      </c>
      <c r="P236" t="str">
        <f t="shared" ca="1" si="47"/>
        <v>D9:t9</v>
      </c>
    </row>
    <row r="237" spans="1:16">
      <c r="A237" t="str">
        <f t="shared" si="37"/>
        <v>05</v>
      </c>
      <c r="B237" t="str">
        <f t="shared" ca="1" si="38"/>
        <v>PU</v>
      </c>
      <c r="C237" t="str">
        <f t="shared" si="39"/>
        <v>G-18PU</v>
      </c>
      <c r="D237" t="s">
        <v>827</v>
      </c>
      <c r="E237">
        <f t="shared" ca="1" si="36"/>
        <v>0</v>
      </c>
      <c r="H237" t="str">
        <f t="shared" ca="1" si="40"/>
        <v>'GOOD PU'!</v>
      </c>
      <c r="I237" s="463">
        <f t="shared" ca="1" si="41"/>
        <v>0</v>
      </c>
      <c r="J237" s="463">
        <f t="shared" ca="1" si="42"/>
        <v>0</v>
      </c>
      <c r="K237">
        <f t="shared" ca="1" si="43"/>
        <v>0</v>
      </c>
      <c r="L237" t="str">
        <f t="shared" ca="1" si="44"/>
        <v>'GOOD PU'!</v>
      </c>
      <c r="M237">
        <f t="shared" ca="1" si="45"/>
        <v>0</v>
      </c>
      <c r="N237">
        <f t="shared" ca="1" si="45"/>
        <v>0</v>
      </c>
      <c r="O237" t="str">
        <f t="shared" ca="1" si="46"/>
        <v>D:t</v>
      </c>
      <c r="P237" t="str">
        <f t="shared" ca="1" si="47"/>
        <v>D9:t9</v>
      </c>
    </row>
    <row r="238" spans="1:16">
      <c r="A238" t="str">
        <f t="shared" si="37"/>
        <v>06</v>
      </c>
      <c r="B238" t="str">
        <f t="shared" ca="1" si="38"/>
        <v>PU</v>
      </c>
      <c r="C238" t="str">
        <f t="shared" si="39"/>
        <v>G-18PU</v>
      </c>
      <c r="D238" t="s">
        <v>828</v>
      </c>
      <c r="E238">
        <f t="shared" ca="1" si="36"/>
        <v>0</v>
      </c>
      <c r="H238" t="str">
        <f t="shared" ca="1" si="40"/>
        <v>'GOOD PU'!</v>
      </c>
      <c r="I238" s="463">
        <f t="shared" ca="1" si="41"/>
        <v>0</v>
      </c>
      <c r="J238" s="463">
        <f t="shared" ca="1" si="42"/>
        <v>0</v>
      </c>
      <c r="K238">
        <f t="shared" ca="1" si="43"/>
        <v>0</v>
      </c>
      <c r="L238" t="str">
        <f t="shared" ca="1" si="44"/>
        <v>'GOOD PU'!</v>
      </c>
      <c r="M238">
        <f t="shared" ca="1" si="45"/>
        <v>0</v>
      </c>
      <c r="N238">
        <f t="shared" ca="1" si="45"/>
        <v>0</v>
      </c>
      <c r="O238" t="str">
        <f t="shared" ca="1" si="46"/>
        <v>D:t</v>
      </c>
      <c r="P238" t="str">
        <f t="shared" ca="1" si="47"/>
        <v>D9:t9</v>
      </c>
    </row>
    <row r="239" spans="1:16">
      <c r="A239" t="str">
        <f t="shared" si="37"/>
        <v>09</v>
      </c>
      <c r="B239" t="str">
        <f t="shared" ca="1" si="38"/>
        <v>PU</v>
      </c>
      <c r="C239" t="str">
        <f t="shared" si="39"/>
        <v>G-18PU</v>
      </c>
      <c r="D239" t="s">
        <v>829</v>
      </c>
      <c r="E239">
        <f t="shared" ca="1" si="36"/>
        <v>0</v>
      </c>
      <c r="H239" t="str">
        <f t="shared" ca="1" si="40"/>
        <v>'GOOD PU'!</v>
      </c>
      <c r="I239" s="463">
        <f t="shared" ca="1" si="41"/>
        <v>0</v>
      </c>
      <c r="J239" s="463">
        <f t="shared" ca="1" si="42"/>
        <v>0</v>
      </c>
      <c r="K239">
        <f t="shared" ca="1" si="43"/>
        <v>0</v>
      </c>
      <c r="L239" t="str">
        <f t="shared" ca="1" si="44"/>
        <v>'GOOD PU'!</v>
      </c>
      <c r="M239">
        <f t="shared" ca="1" si="45"/>
        <v>0</v>
      </c>
      <c r="N239">
        <f t="shared" ca="1" si="45"/>
        <v>0</v>
      </c>
      <c r="O239" t="str">
        <f t="shared" ca="1" si="46"/>
        <v>D:t</v>
      </c>
      <c r="P239" t="str">
        <f t="shared" ca="1" si="47"/>
        <v>D9:t9</v>
      </c>
    </row>
    <row r="240" spans="1:16">
      <c r="A240" t="str">
        <f t="shared" si="37"/>
        <v>11</v>
      </c>
      <c r="B240" t="str">
        <f t="shared" ca="1" si="38"/>
        <v>PU</v>
      </c>
      <c r="C240" t="str">
        <f t="shared" si="39"/>
        <v>G-18PU</v>
      </c>
      <c r="D240" t="s">
        <v>830</v>
      </c>
      <c r="E240">
        <f t="shared" ca="1" si="36"/>
        <v>0</v>
      </c>
      <c r="H240" t="str">
        <f t="shared" ca="1" si="40"/>
        <v>'GOOD PU'!</v>
      </c>
      <c r="I240" s="463">
        <f t="shared" ca="1" si="41"/>
        <v>0</v>
      </c>
      <c r="J240" s="463">
        <f t="shared" ca="1" si="42"/>
        <v>0</v>
      </c>
      <c r="K240">
        <f t="shared" ca="1" si="43"/>
        <v>0</v>
      </c>
      <c r="L240" t="str">
        <f t="shared" ca="1" si="44"/>
        <v>'GOOD PU'!</v>
      </c>
      <c r="M240">
        <f t="shared" ca="1" si="45"/>
        <v>0</v>
      </c>
      <c r="N240">
        <f t="shared" ca="1" si="45"/>
        <v>0</v>
      </c>
      <c r="O240" t="str">
        <f t="shared" ca="1" si="46"/>
        <v>D:t</v>
      </c>
      <c r="P240" t="str">
        <f t="shared" ca="1" si="47"/>
        <v>D9:t9</v>
      </c>
    </row>
    <row r="241" spans="1:16">
      <c r="A241" t="str">
        <f t="shared" si="37"/>
        <v>12</v>
      </c>
      <c r="B241" t="str">
        <f t="shared" ca="1" si="38"/>
        <v>PU</v>
      </c>
      <c r="C241" t="str">
        <f t="shared" si="39"/>
        <v>G-18PU</v>
      </c>
      <c r="D241" t="s">
        <v>831</v>
      </c>
      <c r="E241">
        <f t="shared" ca="1" si="36"/>
        <v>0</v>
      </c>
      <c r="H241" t="str">
        <f t="shared" ca="1" si="40"/>
        <v>'GOOD PU'!</v>
      </c>
      <c r="I241" s="463">
        <f t="shared" ca="1" si="41"/>
        <v>0</v>
      </c>
      <c r="J241" s="463">
        <f t="shared" ca="1" si="42"/>
        <v>0</v>
      </c>
      <c r="K241">
        <f t="shared" ca="1" si="43"/>
        <v>0</v>
      </c>
      <c r="L241" t="str">
        <f t="shared" ca="1" si="44"/>
        <v>'GOOD PU'!</v>
      </c>
      <c r="M241">
        <f t="shared" ca="1" si="45"/>
        <v>0</v>
      </c>
      <c r="N241">
        <f t="shared" ca="1" si="45"/>
        <v>0</v>
      </c>
      <c r="O241" t="str">
        <f t="shared" ca="1" si="46"/>
        <v>D:t</v>
      </c>
      <c r="P241" t="str">
        <f t="shared" ca="1" si="47"/>
        <v>D9:t9</v>
      </c>
    </row>
    <row r="242" spans="1:16">
      <c r="A242" t="str">
        <f t="shared" si="37"/>
        <v>14</v>
      </c>
      <c r="B242" t="str">
        <f t="shared" ca="1" si="38"/>
        <v>PU</v>
      </c>
      <c r="C242" t="str">
        <f t="shared" si="39"/>
        <v>G-18PU</v>
      </c>
      <c r="D242" t="s">
        <v>832</v>
      </c>
      <c r="E242">
        <f t="shared" ca="1" si="36"/>
        <v>0</v>
      </c>
      <c r="H242" t="str">
        <f t="shared" ca="1" si="40"/>
        <v>'GOOD PU'!</v>
      </c>
      <c r="I242" s="463">
        <f t="shared" ca="1" si="41"/>
        <v>0</v>
      </c>
      <c r="J242" s="463">
        <f t="shared" ca="1" si="42"/>
        <v>0</v>
      </c>
      <c r="K242">
        <f t="shared" ca="1" si="43"/>
        <v>0</v>
      </c>
      <c r="L242" t="str">
        <f t="shared" ca="1" si="44"/>
        <v>'GOOD PU'!</v>
      </c>
      <c r="M242">
        <f t="shared" ca="1" si="45"/>
        <v>0</v>
      </c>
      <c r="N242">
        <f t="shared" ca="1" si="45"/>
        <v>0</v>
      </c>
      <c r="O242" t="str">
        <f t="shared" ca="1" si="46"/>
        <v>D:t</v>
      </c>
      <c r="P242" t="str">
        <f t="shared" ca="1" si="47"/>
        <v>D9:t9</v>
      </c>
    </row>
    <row r="243" spans="1:16">
      <c r="A243" t="str">
        <f t="shared" si="37"/>
        <v>01</v>
      </c>
      <c r="B243" t="str">
        <f t="shared" ca="1" si="38"/>
        <v>PE</v>
      </c>
      <c r="C243" t="str">
        <f t="shared" si="39"/>
        <v>G-19PE</v>
      </c>
      <c r="D243" t="s">
        <v>427</v>
      </c>
      <c r="E243">
        <f t="shared" ca="1" si="36"/>
        <v>0</v>
      </c>
      <c r="H243" t="str">
        <f t="shared" ca="1" si="40"/>
        <v>'GOOD PE'!</v>
      </c>
      <c r="I243" s="463">
        <f t="shared" ca="1" si="41"/>
        <v>0</v>
      </c>
      <c r="J243" s="463">
        <f t="shared" ca="1" si="42"/>
        <v>0</v>
      </c>
      <c r="K243">
        <f t="shared" ca="1" si="43"/>
        <v>0</v>
      </c>
      <c r="L243">
        <f t="shared" ca="1" si="44"/>
        <v>0</v>
      </c>
      <c r="M243" t="str">
        <f t="shared" ca="1" si="45"/>
        <v>'GOOD PE'!</v>
      </c>
      <c r="N243">
        <f t="shared" ca="1" si="45"/>
        <v>0</v>
      </c>
      <c r="O243" t="str">
        <f t="shared" ca="1" si="46"/>
        <v>C:AP</v>
      </c>
      <c r="P243" t="str">
        <f t="shared" ca="1" si="47"/>
        <v>C9:AP9</v>
      </c>
    </row>
    <row r="244" spans="1:16">
      <c r="A244" t="str">
        <f t="shared" si="37"/>
        <v>02</v>
      </c>
      <c r="B244" t="str">
        <f t="shared" ca="1" si="38"/>
        <v>PE</v>
      </c>
      <c r="C244" t="str">
        <f t="shared" si="39"/>
        <v>G-19PE</v>
      </c>
      <c r="D244" t="s">
        <v>428</v>
      </c>
      <c r="E244">
        <f t="shared" ca="1" si="36"/>
        <v>0</v>
      </c>
      <c r="H244" t="str">
        <f t="shared" ca="1" si="40"/>
        <v>'GOOD PE'!</v>
      </c>
      <c r="I244" s="463">
        <f t="shared" ca="1" si="41"/>
        <v>0</v>
      </c>
      <c r="J244" s="463">
        <f t="shared" ca="1" si="42"/>
        <v>0</v>
      </c>
      <c r="K244">
        <f t="shared" ca="1" si="43"/>
        <v>0</v>
      </c>
      <c r="L244">
        <f t="shared" ca="1" si="44"/>
        <v>0</v>
      </c>
      <c r="M244" t="str">
        <f t="shared" ca="1" si="45"/>
        <v>'GOOD PE'!</v>
      </c>
      <c r="N244">
        <f t="shared" ca="1" si="45"/>
        <v>0</v>
      </c>
      <c r="O244" t="str">
        <f t="shared" ca="1" si="46"/>
        <v>C:AP</v>
      </c>
      <c r="P244" t="str">
        <f t="shared" ca="1" si="47"/>
        <v>C9:AP9</v>
      </c>
    </row>
    <row r="245" spans="1:16">
      <c r="A245" t="str">
        <f t="shared" si="37"/>
        <v>03</v>
      </c>
      <c r="B245" t="str">
        <f t="shared" ca="1" si="38"/>
        <v>PE</v>
      </c>
      <c r="C245" t="str">
        <f t="shared" si="39"/>
        <v>G-19PE</v>
      </c>
      <c r="D245" t="s">
        <v>429</v>
      </c>
      <c r="E245">
        <f t="shared" ca="1" si="36"/>
        <v>0</v>
      </c>
      <c r="H245" t="str">
        <f t="shared" ca="1" si="40"/>
        <v>'GOOD PE'!</v>
      </c>
      <c r="I245" s="463">
        <f t="shared" ca="1" si="41"/>
        <v>0</v>
      </c>
      <c r="J245" s="463">
        <f t="shared" ca="1" si="42"/>
        <v>0</v>
      </c>
      <c r="K245">
        <f t="shared" ca="1" si="43"/>
        <v>0</v>
      </c>
      <c r="L245">
        <f t="shared" ca="1" si="44"/>
        <v>0</v>
      </c>
      <c r="M245" t="str">
        <f t="shared" ca="1" si="45"/>
        <v>'GOOD PE'!</v>
      </c>
      <c r="N245">
        <f t="shared" ca="1" si="45"/>
        <v>0</v>
      </c>
      <c r="O245" t="str">
        <f t="shared" ca="1" si="46"/>
        <v>C:AP</v>
      </c>
      <c r="P245" t="str">
        <f t="shared" ca="1" si="47"/>
        <v>C9:AP9</v>
      </c>
    </row>
    <row r="246" spans="1:16">
      <c r="A246" t="str">
        <f t="shared" si="37"/>
        <v>04</v>
      </c>
      <c r="B246" t="str">
        <f t="shared" ca="1" si="38"/>
        <v>PE</v>
      </c>
      <c r="C246" t="str">
        <f t="shared" si="39"/>
        <v>G-19PE</v>
      </c>
      <c r="D246" t="s">
        <v>430</v>
      </c>
      <c r="E246">
        <f t="shared" ca="1" si="36"/>
        <v>0</v>
      </c>
      <c r="H246" t="str">
        <f t="shared" ca="1" si="40"/>
        <v>'GOOD PE'!</v>
      </c>
      <c r="I246" s="463">
        <f t="shared" ca="1" si="41"/>
        <v>0</v>
      </c>
      <c r="J246" s="463">
        <f t="shared" ca="1" si="42"/>
        <v>0</v>
      </c>
      <c r="K246">
        <f t="shared" ca="1" si="43"/>
        <v>0</v>
      </c>
      <c r="L246">
        <f t="shared" ca="1" si="44"/>
        <v>0</v>
      </c>
      <c r="M246" t="str">
        <f t="shared" ca="1" si="45"/>
        <v>'GOOD PE'!</v>
      </c>
      <c r="N246">
        <f t="shared" ca="1" si="45"/>
        <v>0</v>
      </c>
      <c r="O246" t="str">
        <f t="shared" ca="1" si="46"/>
        <v>C:AP</v>
      </c>
      <c r="P246" t="str">
        <f t="shared" ca="1" si="47"/>
        <v>C9:AP9</v>
      </c>
    </row>
    <row r="247" spans="1:16">
      <c r="A247" t="str">
        <f t="shared" si="37"/>
        <v>05</v>
      </c>
      <c r="B247" t="str">
        <f t="shared" ca="1" si="38"/>
        <v>PE</v>
      </c>
      <c r="C247" t="str">
        <f t="shared" si="39"/>
        <v>G-19PE</v>
      </c>
      <c r="D247" t="s">
        <v>431</v>
      </c>
      <c r="E247">
        <f t="shared" ca="1" si="36"/>
        <v>0</v>
      </c>
      <c r="H247" t="str">
        <f t="shared" ca="1" si="40"/>
        <v>'GOOD PE'!</v>
      </c>
      <c r="I247" s="463">
        <f t="shared" ca="1" si="41"/>
        <v>0</v>
      </c>
      <c r="J247" s="463">
        <f t="shared" ca="1" si="42"/>
        <v>0</v>
      </c>
      <c r="K247">
        <f t="shared" ca="1" si="43"/>
        <v>0</v>
      </c>
      <c r="L247">
        <f t="shared" ca="1" si="44"/>
        <v>0</v>
      </c>
      <c r="M247" t="str">
        <f t="shared" ca="1" si="45"/>
        <v>'GOOD PE'!</v>
      </c>
      <c r="N247">
        <f t="shared" ca="1" si="45"/>
        <v>0</v>
      </c>
      <c r="O247" t="str">
        <f t="shared" ca="1" si="46"/>
        <v>C:AP</v>
      </c>
      <c r="P247" t="str">
        <f t="shared" ca="1" si="47"/>
        <v>C9:AP9</v>
      </c>
    </row>
    <row r="248" spans="1:16">
      <c r="A248" t="str">
        <f t="shared" si="37"/>
        <v>06</v>
      </c>
      <c r="B248" t="str">
        <f t="shared" ca="1" si="38"/>
        <v>PE</v>
      </c>
      <c r="C248" t="str">
        <f t="shared" si="39"/>
        <v>G-19PE</v>
      </c>
      <c r="D248" t="s">
        <v>432</v>
      </c>
      <c r="E248">
        <f t="shared" ca="1" si="36"/>
        <v>0</v>
      </c>
      <c r="H248" t="str">
        <f t="shared" ca="1" si="40"/>
        <v>'GOOD PE'!</v>
      </c>
      <c r="I248" s="463">
        <f t="shared" ca="1" si="41"/>
        <v>0</v>
      </c>
      <c r="J248" s="463">
        <f t="shared" ca="1" si="42"/>
        <v>0</v>
      </c>
      <c r="K248">
        <f t="shared" ca="1" si="43"/>
        <v>0</v>
      </c>
      <c r="L248">
        <f t="shared" ca="1" si="44"/>
        <v>0</v>
      </c>
      <c r="M248" t="str">
        <f t="shared" ca="1" si="45"/>
        <v>'GOOD PE'!</v>
      </c>
      <c r="N248">
        <f t="shared" ca="1" si="45"/>
        <v>0</v>
      </c>
      <c r="O248" t="str">
        <f t="shared" ca="1" si="46"/>
        <v>C:AP</v>
      </c>
      <c r="P248" t="str">
        <f t="shared" ca="1" si="47"/>
        <v>C9:AP9</v>
      </c>
    </row>
    <row r="249" spans="1:16">
      <c r="A249" t="str">
        <f t="shared" si="37"/>
        <v>07</v>
      </c>
      <c r="B249" t="str">
        <f t="shared" ca="1" si="38"/>
        <v>PE</v>
      </c>
      <c r="C249" t="str">
        <f t="shared" si="39"/>
        <v>G-19PE</v>
      </c>
      <c r="D249" t="s">
        <v>466</v>
      </c>
      <c r="E249">
        <f t="shared" ca="1" si="36"/>
        <v>0</v>
      </c>
      <c r="H249" t="str">
        <f t="shared" ca="1" si="40"/>
        <v>'GOOD PE'!</v>
      </c>
      <c r="I249" s="463">
        <f t="shared" ca="1" si="41"/>
        <v>0</v>
      </c>
      <c r="J249" s="463">
        <f t="shared" ca="1" si="42"/>
        <v>0</v>
      </c>
      <c r="K249">
        <f t="shared" ca="1" si="43"/>
        <v>0</v>
      </c>
      <c r="L249">
        <f t="shared" ca="1" si="44"/>
        <v>0</v>
      </c>
      <c r="M249" t="str">
        <f t="shared" ca="1" si="45"/>
        <v>'GOOD PE'!</v>
      </c>
      <c r="N249">
        <f t="shared" ca="1" si="45"/>
        <v>0</v>
      </c>
      <c r="O249" t="str">
        <f t="shared" ca="1" si="46"/>
        <v>C:AP</v>
      </c>
      <c r="P249" t="str">
        <f t="shared" ca="1" si="47"/>
        <v>C9:AP9</v>
      </c>
    </row>
    <row r="250" spans="1:16">
      <c r="A250" t="str">
        <f t="shared" si="37"/>
        <v>08</v>
      </c>
      <c r="B250" t="str">
        <f t="shared" ca="1" si="38"/>
        <v>PE</v>
      </c>
      <c r="C250" t="str">
        <f t="shared" si="39"/>
        <v>G-19PE</v>
      </c>
      <c r="D250" t="s">
        <v>487</v>
      </c>
      <c r="E250">
        <f t="shared" ca="1" si="36"/>
        <v>0</v>
      </c>
      <c r="H250" t="str">
        <f t="shared" ca="1" si="40"/>
        <v>'GOOD PE'!</v>
      </c>
      <c r="I250" s="463">
        <f t="shared" ca="1" si="41"/>
        <v>0</v>
      </c>
      <c r="J250" s="463">
        <f t="shared" ca="1" si="42"/>
        <v>0</v>
      </c>
      <c r="K250">
        <f t="shared" ca="1" si="43"/>
        <v>0</v>
      </c>
      <c r="L250">
        <f t="shared" ca="1" si="44"/>
        <v>0</v>
      </c>
      <c r="M250" t="str">
        <f t="shared" ca="1" si="45"/>
        <v>'GOOD PE'!</v>
      </c>
      <c r="N250">
        <f t="shared" ca="1" si="45"/>
        <v>0</v>
      </c>
      <c r="O250" t="str">
        <f t="shared" ca="1" si="46"/>
        <v>C:AP</v>
      </c>
      <c r="P250" t="str">
        <f t="shared" ca="1" si="47"/>
        <v>C9:AP9</v>
      </c>
    </row>
    <row r="251" spans="1:16">
      <c r="A251" t="str">
        <f t="shared" si="37"/>
        <v>09</v>
      </c>
      <c r="B251" t="str">
        <f t="shared" ca="1" si="38"/>
        <v>PE</v>
      </c>
      <c r="C251" t="str">
        <f t="shared" si="39"/>
        <v>G-19PE</v>
      </c>
      <c r="D251" t="s">
        <v>433</v>
      </c>
      <c r="E251">
        <f t="shared" ca="1" si="36"/>
        <v>0</v>
      </c>
      <c r="H251" t="str">
        <f t="shared" ca="1" si="40"/>
        <v>'GOOD PE'!</v>
      </c>
      <c r="I251" s="463">
        <f t="shared" ca="1" si="41"/>
        <v>0</v>
      </c>
      <c r="J251" s="463">
        <f t="shared" ca="1" si="42"/>
        <v>0</v>
      </c>
      <c r="K251">
        <f t="shared" ca="1" si="43"/>
        <v>0</v>
      </c>
      <c r="L251">
        <f t="shared" ca="1" si="44"/>
        <v>0</v>
      </c>
      <c r="M251" t="str">
        <f t="shared" ca="1" si="45"/>
        <v>'GOOD PE'!</v>
      </c>
      <c r="N251">
        <f t="shared" ca="1" si="45"/>
        <v>0</v>
      </c>
      <c r="O251" t="str">
        <f t="shared" ca="1" si="46"/>
        <v>C:AP</v>
      </c>
      <c r="P251" t="str">
        <f t="shared" ca="1" si="47"/>
        <v>C9:AP9</v>
      </c>
    </row>
    <row r="252" spans="1:16">
      <c r="A252" t="str">
        <f t="shared" si="37"/>
        <v>10</v>
      </c>
      <c r="B252" t="str">
        <f t="shared" ca="1" si="38"/>
        <v>PE</v>
      </c>
      <c r="C252" t="str">
        <f t="shared" si="39"/>
        <v>G-19PE</v>
      </c>
      <c r="D252" t="s">
        <v>529</v>
      </c>
      <c r="E252">
        <f t="shared" ca="1" si="36"/>
        <v>0</v>
      </c>
      <c r="H252" t="str">
        <f t="shared" ca="1" si="40"/>
        <v>'GOOD PE'!</v>
      </c>
      <c r="I252" s="463">
        <f t="shared" ca="1" si="41"/>
        <v>0</v>
      </c>
      <c r="J252" s="463">
        <f t="shared" ca="1" si="42"/>
        <v>0</v>
      </c>
      <c r="K252">
        <f t="shared" ca="1" si="43"/>
        <v>0</v>
      </c>
      <c r="L252">
        <f t="shared" ca="1" si="44"/>
        <v>0</v>
      </c>
      <c r="M252" t="str">
        <f t="shared" ca="1" si="45"/>
        <v>'GOOD PE'!</v>
      </c>
      <c r="N252">
        <f t="shared" ca="1" si="45"/>
        <v>0</v>
      </c>
      <c r="O252" t="str">
        <f t="shared" ca="1" si="46"/>
        <v>C:AP</v>
      </c>
      <c r="P252" t="str">
        <f t="shared" ca="1" si="47"/>
        <v>C9:AP9</v>
      </c>
    </row>
    <row r="253" spans="1:16">
      <c r="A253" t="str">
        <f t="shared" si="37"/>
        <v>11</v>
      </c>
      <c r="B253" t="str">
        <f t="shared" ca="1" si="38"/>
        <v>PE</v>
      </c>
      <c r="C253" t="str">
        <f t="shared" si="39"/>
        <v>G-19PE</v>
      </c>
      <c r="D253" t="s">
        <v>434</v>
      </c>
      <c r="E253">
        <f t="shared" ca="1" si="36"/>
        <v>0</v>
      </c>
      <c r="H253" t="str">
        <f t="shared" ca="1" si="40"/>
        <v>'GOOD PE'!</v>
      </c>
      <c r="I253" s="463">
        <f t="shared" ca="1" si="41"/>
        <v>0</v>
      </c>
      <c r="J253" s="463">
        <f t="shared" ca="1" si="42"/>
        <v>0</v>
      </c>
      <c r="K253">
        <f t="shared" ca="1" si="43"/>
        <v>0</v>
      </c>
      <c r="L253">
        <f t="shared" ca="1" si="44"/>
        <v>0</v>
      </c>
      <c r="M253" t="str">
        <f t="shared" ca="1" si="45"/>
        <v>'GOOD PE'!</v>
      </c>
      <c r="N253">
        <f t="shared" ca="1" si="45"/>
        <v>0</v>
      </c>
      <c r="O253" t="str">
        <f t="shared" ca="1" si="46"/>
        <v>C:AP</v>
      </c>
      <c r="P253" t="str">
        <f t="shared" ca="1" si="47"/>
        <v>C9:AP9</v>
      </c>
    </row>
    <row r="254" spans="1:16">
      <c r="A254" t="str">
        <f t="shared" si="37"/>
        <v>12</v>
      </c>
      <c r="B254" t="str">
        <f t="shared" ca="1" si="38"/>
        <v>PE</v>
      </c>
      <c r="C254" t="str">
        <f t="shared" si="39"/>
        <v>G-19PE</v>
      </c>
      <c r="D254" t="s">
        <v>435</v>
      </c>
      <c r="E254">
        <f t="shared" ca="1" si="36"/>
        <v>0</v>
      </c>
      <c r="H254" t="str">
        <f t="shared" ca="1" si="40"/>
        <v>'GOOD PE'!</v>
      </c>
      <c r="I254" s="463">
        <f t="shared" ca="1" si="41"/>
        <v>0</v>
      </c>
      <c r="J254" s="463">
        <f t="shared" ca="1" si="42"/>
        <v>0</v>
      </c>
      <c r="K254">
        <f t="shared" ca="1" si="43"/>
        <v>0</v>
      </c>
      <c r="L254">
        <f t="shared" ca="1" si="44"/>
        <v>0</v>
      </c>
      <c r="M254" t="str">
        <f t="shared" ca="1" si="45"/>
        <v>'GOOD PE'!</v>
      </c>
      <c r="N254">
        <f t="shared" ca="1" si="45"/>
        <v>0</v>
      </c>
      <c r="O254" t="str">
        <f t="shared" ca="1" si="46"/>
        <v>C:AP</v>
      </c>
      <c r="P254" t="str">
        <f t="shared" ca="1" si="47"/>
        <v>C9:AP9</v>
      </c>
    </row>
    <row r="255" spans="1:16">
      <c r="A255" t="str">
        <f t="shared" si="37"/>
        <v>13</v>
      </c>
      <c r="B255" t="str">
        <f t="shared" ca="1" si="38"/>
        <v>PE</v>
      </c>
      <c r="C255" t="str">
        <f t="shared" si="39"/>
        <v>G-19PE</v>
      </c>
      <c r="D255" t="s">
        <v>550</v>
      </c>
      <c r="E255">
        <f t="shared" ca="1" si="36"/>
        <v>0</v>
      </c>
      <c r="H255" t="str">
        <f t="shared" ca="1" si="40"/>
        <v>'GOOD PE'!</v>
      </c>
      <c r="I255" s="463">
        <f t="shared" ca="1" si="41"/>
        <v>0</v>
      </c>
      <c r="J255" s="463">
        <f t="shared" ca="1" si="42"/>
        <v>0</v>
      </c>
      <c r="K255">
        <f t="shared" ca="1" si="43"/>
        <v>0</v>
      </c>
      <c r="L255">
        <f t="shared" ca="1" si="44"/>
        <v>0</v>
      </c>
      <c r="M255" t="str">
        <f t="shared" ca="1" si="45"/>
        <v>'GOOD PE'!</v>
      </c>
      <c r="N255">
        <f t="shared" ca="1" si="45"/>
        <v>0</v>
      </c>
      <c r="O255" t="str">
        <f t="shared" ca="1" si="46"/>
        <v>C:AP</v>
      </c>
      <c r="P255" t="str">
        <f t="shared" ca="1" si="47"/>
        <v>C9:AP9</v>
      </c>
    </row>
    <row r="256" spans="1:16">
      <c r="A256" t="str">
        <f t="shared" si="37"/>
        <v>14</v>
      </c>
      <c r="B256" t="str">
        <f t="shared" ca="1" si="38"/>
        <v>PE</v>
      </c>
      <c r="C256" t="str">
        <f t="shared" si="39"/>
        <v>G-19PE</v>
      </c>
      <c r="D256" t="s">
        <v>436</v>
      </c>
      <c r="E256">
        <f t="shared" ca="1" si="36"/>
        <v>0</v>
      </c>
      <c r="H256" t="str">
        <f t="shared" ca="1" si="40"/>
        <v>'GOOD PE'!</v>
      </c>
      <c r="I256" s="463">
        <f t="shared" ca="1" si="41"/>
        <v>0</v>
      </c>
      <c r="J256" s="463">
        <f t="shared" ca="1" si="42"/>
        <v>0</v>
      </c>
      <c r="K256">
        <f t="shared" ca="1" si="43"/>
        <v>0</v>
      </c>
      <c r="L256">
        <f t="shared" ca="1" si="44"/>
        <v>0</v>
      </c>
      <c r="M256" t="str">
        <f t="shared" ca="1" si="45"/>
        <v>'GOOD PE'!</v>
      </c>
      <c r="N256">
        <f t="shared" ca="1" si="45"/>
        <v>0</v>
      </c>
      <c r="O256" t="str">
        <f t="shared" ca="1" si="46"/>
        <v>C:AP</v>
      </c>
      <c r="P256" t="str">
        <f t="shared" ca="1" si="47"/>
        <v>C9:AP9</v>
      </c>
    </row>
    <row r="257" spans="1:16">
      <c r="A257" t="str">
        <f t="shared" si="37"/>
        <v>15</v>
      </c>
      <c r="B257" t="str">
        <f t="shared" ca="1" si="38"/>
        <v>PE</v>
      </c>
      <c r="C257" t="str">
        <f t="shared" si="39"/>
        <v>G-19PE</v>
      </c>
      <c r="D257" t="s">
        <v>508</v>
      </c>
      <c r="E257">
        <f t="shared" ca="1" si="36"/>
        <v>0</v>
      </c>
      <c r="H257" t="str">
        <f t="shared" ca="1" si="40"/>
        <v>'GOOD PE'!</v>
      </c>
      <c r="I257" s="463">
        <f t="shared" ca="1" si="41"/>
        <v>0</v>
      </c>
      <c r="J257" s="463">
        <f t="shared" ca="1" si="42"/>
        <v>0</v>
      </c>
      <c r="K257">
        <f t="shared" ca="1" si="43"/>
        <v>0</v>
      </c>
      <c r="L257">
        <f t="shared" ca="1" si="44"/>
        <v>0</v>
      </c>
      <c r="M257" t="str">
        <f t="shared" ca="1" si="45"/>
        <v>'GOOD PE'!</v>
      </c>
      <c r="N257">
        <f t="shared" ca="1" si="45"/>
        <v>0</v>
      </c>
      <c r="O257" t="str">
        <f t="shared" ca="1" si="46"/>
        <v>C:AP</v>
      </c>
      <c r="P257" t="str">
        <f t="shared" ca="1" si="47"/>
        <v>C9:AP9</v>
      </c>
    </row>
    <row r="258" spans="1:16">
      <c r="A258" t="str">
        <f t="shared" si="37"/>
        <v>19</v>
      </c>
      <c r="B258" t="str">
        <f t="shared" ca="1" si="38"/>
        <v>PE</v>
      </c>
      <c r="C258" t="str">
        <f t="shared" si="39"/>
        <v>G-19PE</v>
      </c>
      <c r="D258" t="s">
        <v>1317</v>
      </c>
      <c r="E258">
        <f t="shared" ca="1" si="36"/>
        <v>0</v>
      </c>
      <c r="H258" t="str">
        <f t="shared" ca="1" si="40"/>
        <v>'GOOD PE'!</v>
      </c>
      <c r="I258" s="463">
        <f t="shared" ca="1" si="41"/>
        <v>0</v>
      </c>
      <c r="J258" s="463">
        <f t="shared" ca="1" si="42"/>
        <v>0</v>
      </c>
      <c r="K258">
        <f t="shared" ca="1" si="43"/>
        <v>0</v>
      </c>
      <c r="L258">
        <f t="shared" ca="1" si="44"/>
        <v>0</v>
      </c>
      <c r="M258" t="str">
        <f t="shared" ca="1" si="45"/>
        <v>'GOOD PE'!</v>
      </c>
      <c r="N258">
        <f t="shared" ca="1" si="45"/>
        <v>0</v>
      </c>
      <c r="O258" t="str">
        <f t="shared" ca="1" si="46"/>
        <v>C:AP</v>
      </c>
      <c r="P258" t="str">
        <f t="shared" ca="1" si="47"/>
        <v>C9:AP9</v>
      </c>
    </row>
    <row r="259" spans="1:16">
      <c r="A259" t="str">
        <f t="shared" si="37"/>
        <v>34</v>
      </c>
      <c r="B259" t="str">
        <f t="shared" ca="1" si="38"/>
        <v>PE</v>
      </c>
      <c r="C259" t="str">
        <f t="shared" si="39"/>
        <v>G-19PE</v>
      </c>
      <c r="D259" t="s">
        <v>1318</v>
      </c>
      <c r="E259">
        <f t="shared" ca="1" si="36"/>
        <v>0</v>
      </c>
      <c r="H259" t="str">
        <f t="shared" ca="1" si="40"/>
        <v>'GOOD PE'!</v>
      </c>
      <c r="I259" s="463">
        <f t="shared" ca="1" si="41"/>
        <v>0</v>
      </c>
      <c r="J259" s="463">
        <f t="shared" ca="1" si="42"/>
        <v>0</v>
      </c>
      <c r="K259">
        <f t="shared" ca="1" si="43"/>
        <v>0</v>
      </c>
      <c r="L259">
        <f t="shared" ca="1" si="44"/>
        <v>0</v>
      </c>
      <c r="M259" t="str">
        <f t="shared" ca="1" si="45"/>
        <v>'GOOD PE'!</v>
      </c>
      <c r="N259">
        <f t="shared" ca="1" si="45"/>
        <v>0</v>
      </c>
      <c r="O259" t="str">
        <f t="shared" ca="1" si="46"/>
        <v>C:AP</v>
      </c>
      <c r="P259" t="str">
        <f t="shared" ca="1" si="47"/>
        <v>C9:AP9</v>
      </c>
    </row>
    <row r="260" spans="1:16">
      <c r="A260" t="str">
        <f t="shared" si="37"/>
        <v>35</v>
      </c>
      <c r="B260" t="str">
        <f t="shared" ca="1" si="38"/>
        <v>PE</v>
      </c>
      <c r="C260" t="str">
        <f t="shared" si="39"/>
        <v>G-19PE</v>
      </c>
      <c r="D260" t="s">
        <v>1319</v>
      </c>
      <c r="E260">
        <f t="shared" ca="1" si="36"/>
        <v>0</v>
      </c>
      <c r="H260" t="str">
        <f t="shared" ca="1" si="40"/>
        <v>'GOOD PE'!</v>
      </c>
      <c r="I260" s="463">
        <f t="shared" ca="1" si="41"/>
        <v>0</v>
      </c>
      <c r="J260" s="463">
        <f t="shared" ca="1" si="42"/>
        <v>0</v>
      </c>
      <c r="K260">
        <f t="shared" ca="1" si="43"/>
        <v>0</v>
      </c>
      <c r="L260">
        <f t="shared" ca="1" si="44"/>
        <v>0</v>
      </c>
      <c r="M260" t="str">
        <f t="shared" ca="1" si="45"/>
        <v>'GOOD PE'!</v>
      </c>
      <c r="N260">
        <f t="shared" ca="1" si="45"/>
        <v>0</v>
      </c>
      <c r="O260" t="str">
        <f t="shared" ca="1" si="46"/>
        <v>C:AP</v>
      </c>
      <c r="P260" t="str">
        <f t="shared" ca="1" si="47"/>
        <v>C9:AP9</v>
      </c>
    </row>
    <row r="261" spans="1:16">
      <c r="A261" t="str">
        <f t="shared" si="37"/>
        <v>36</v>
      </c>
      <c r="B261" t="str">
        <f t="shared" ca="1" si="38"/>
        <v>PE</v>
      </c>
      <c r="C261" t="str">
        <f t="shared" si="39"/>
        <v>G-19PE</v>
      </c>
      <c r="D261" t="s">
        <v>1320</v>
      </c>
      <c r="E261">
        <f t="shared" ca="1" si="36"/>
        <v>0</v>
      </c>
      <c r="H261" t="str">
        <f t="shared" ca="1" si="40"/>
        <v>'GOOD PE'!</v>
      </c>
      <c r="I261" s="463">
        <f t="shared" ca="1" si="41"/>
        <v>0</v>
      </c>
      <c r="J261" s="463">
        <f t="shared" ca="1" si="42"/>
        <v>0</v>
      </c>
      <c r="K261">
        <f t="shared" ca="1" si="43"/>
        <v>0</v>
      </c>
      <c r="L261">
        <f t="shared" ca="1" si="44"/>
        <v>0</v>
      </c>
      <c r="M261" t="str">
        <f t="shared" ca="1" si="45"/>
        <v>'GOOD PE'!</v>
      </c>
      <c r="N261">
        <f t="shared" ca="1" si="45"/>
        <v>0</v>
      </c>
      <c r="O261" t="str">
        <f t="shared" ca="1" si="46"/>
        <v>C:AP</v>
      </c>
      <c r="P261" t="str">
        <f t="shared" ca="1" si="47"/>
        <v>C9:AP9</v>
      </c>
    </row>
    <row r="262" spans="1:16">
      <c r="A262" t="str">
        <f t="shared" si="37"/>
        <v>01</v>
      </c>
      <c r="B262" t="str">
        <f t="shared" ca="1" si="38"/>
        <v>PU</v>
      </c>
      <c r="C262" t="str">
        <f t="shared" si="39"/>
        <v>G-19PU</v>
      </c>
      <c r="D262" t="s">
        <v>833</v>
      </c>
      <c r="E262">
        <f t="shared" ca="1" si="36"/>
        <v>0</v>
      </c>
      <c r="H262" t="str">
        <f t="shared" ca="1" si="40"/>
        <v>'GOOD PU'!</v>
      </c>
      <c r="I262" s="463">
        <f t="shared" ca="1" si="41"/>
        <v>0</v>
      </c>
      <c r="J262" s="463">
        <f t="shared" ca="1" si="42"/>
        <v>0</v>
      </c>
      <c r="K262">
        <f t="shared" ca="1" si="43"/>
        <v>0</v>
      </c>
      <c r="L262" t="str">
        <f t="shared" ca="1" si="44"/>
        <v>'GOOD PU'!</v>
      </c>
      <c r="M262">
        <f t="shared" ca="1" si="45"/>
        <v>0</v>
      </c>
      <c r="N262">
        <f t="shared" ca="1" si="45"/>
        <v>0</v>
      </c>
      <c r="O262" t="str">
        <f t="shared" ca="1" si="46"/>
        <v>D:t</v>
      </c>
      <c r="P262" t="str">
        <f t="shared" ca="1" si="47"/>
        <v>D9:t9</v>
      </c>
    </row>
    <row r="263" spans="1:16">
      <c r="A263" t="str">
        <f t="shared" si="37"/>
        <v>02</v>
      </c>
      <c r="B263" t="str">
        <f t="shared" ca="1" si="38"/>
        <v>PU</v>
      </c>
      <c r="C263" t="str">
        <f t="shared" si="39"/>
        <v>G-19PU</v>
      </c>
      <c r="D263" t="s">
        <v>834</v>
      </c>
      <c r="E263">
        <f t="shared" ca="1" si="36"/>
        <v>0</v>
      </c>
      <c r="H263" t="str">
        <f t="shared" ca="1" si="40"/>
        <v>'GOOD PU'!</v>
      </c>
      <c r="I263" s="463">
        <f t="shared" ca="1" si="41"/>
        <v>0</v>
      </c>
      <c r="J263" s="463">
        <f t="shared" ca="1" si="42"/>
        <v>0</v>
      </c>
      <c r="K263">
        <f t="shared" ca="1" si="43"/>
        <v>0</v>
      </c>
      <c r="L263" t="str">
        <f t="shared" ca="1" si="44"/>
        <v>'GOOD PU'!</v>
      </c>
      <c r="M263">
        <f t="shared" ca="1" si="45"/>
        <v>0</v>
      </c>
      <c r="N263">
        <f t="shared" ca="1" si="45"/>
        <v>0</v>
      </c>
      <c r="O263" t="str">
        <f t="shared" ca="1" si="46"/>
        <v>D:t</v>
      </c>
      <c r="P263" t="str">
        <f t="shared" ca="1" si="47"/>
        <v>D9:t9</v>
      </c>
    </row>
    <row r="264" spans="1:16">
      <c r="A264" t="str">
        <f t="shared" si="37"/>
        <v>03</v>
      </c>
      <c r="B264" t="str">
        <f t="shared" ca="1" si="38"/>
        <v>PU</v>
      </c>
      <c r="C264" t="str">
        <f t="shared" si="39"/>
        <v>G-19PU</v>
      </c>
      <c r="D264" t="s">
        <v>835</v>
      </c>
      <c r="E264">
        <f t="shared" ca="1" si="36"/>
        <v>0</v>
      </c>
      <c r="H264" t="str">
        <f t="shared" ca="1" si="40"/>
        <v>'GOOD PU'!</v>
      </c>
      <c r="I264" s="463">
        <f t="shared" ca="1" si="41"/>
        <v>0</v>
      </c>
      <c r="J264" s="463">
        <f t="shared" ca="1" si="42"/>
        <v>0</v>
      </c>
      <c r="K264">
        <f t="shared" ca="1" si="43"/>
        <v>0</v>
      </c>
      <c r="L264" t="str">
        <f t="shared" ca="1" si="44"/>
        <v>'GOOD PU'!</v>
      </c>
      <c r="M264">
        <f t="shared" ca="1" si="45"/>
        <v>0</v>
      </c>
      <c r="N264">
        <f t="shared" ca="1" si="45"/>
        <v>0</v>
      </c>
      <c r="O264" t="str">
        <f t="shared" ca="1" si="46"/>
        <v>D:t</v>
      </c>
      <c r="P264" t="str">
        <f t="shared" ca="1" si="47"/>
        <v>D9:t9</v>
      </c>
    </row>
    <row r="265" spans="1:16">
      <c r="A265" t="str">
        <f t="shared" si="37"/>
        <v>04</v>
      </c>
      <c r="B265" t="str">
        <f t="shared" ca="1" si="38"/>
        <v>PU</v>
      </c>
      <c r="C265" t="str">
        <f t="shared" si="39"/>
        <v>G-19PU</v>
      </c>
      <c r="D265" t="s">
        <v>836</v>
      </c>
      <c r="E265">
        <f t="shared" ca="1" si="36"/>
        <v>0</v>
      </c>
      <c r="H265" t="str">
        <f t="shared" ca="1" si="40"/>
        <v>'GOOD PU'!</v>
      </c>
      <c r="I265" s="463">
        <f t="shared" ca="1" si="41"/>
        <v>0</v>
      </c>
      <c r="J265" s="463">
        <f t="shared" ca="1" si="42"/>
        <v>0</v>
      </c>
      <c r="K265">
        <f t="shared" ca="1" si="43"/>
        <v>0</v>
      </c>
      <c r="L265" t="str">
        <f t="shared" ca="1" si="44"/>
        <v>'GOOD PU'!</v>
      </c>
      <c r="M265">
        <f t="shared" ca="1" si="45"/>
        <v>0</v>
      </c>
      <c r="N265">
        <f t="shared" ca="1" si="45"/>
        <v>0</v>
      </c>
      <c r="O265" t="str">
        <f t="shared" ca="1" si="46"/>
        <v>D:t</v>
      </c>
      <c r="P265" t="str">
        <f t="shared" ca="1" si="47"/>
        <v>D9:t9</v>
      </c>
    </row>
    <row r="266" spans="1:16">
      <c r="A266" t="str">
        <f t="shared" si="37"/>
        <v>05</v>
      </c>
      <c r="B266" t="str">
        <f t="shared" ca="1" si="38"/>
        <v>PU</v>
      </c>
      <c r="C266" t="str">
        <f t="shared" si="39"/>
        <v>G-19PU</v>
      </c>
      <c r="D266" t="s">
        <v>837</v>
      </c>
      <c r="E266">
        <f t="shared" ca="1" si="36"/>
        <v>0</v>
      </c>
      <c r="H266" t="str">
        <f t="shared" ca="1" si="40"/>
        <v>'GOOD PU'!</v>
      </c>
      <c r="I266" s="463">
        <f t="shared" ca="1" si="41"/>
        <v>0</v>
      </c>
      <c r="J266" s="463">
        <f t="shared" ca="1" si="42"/>
        <v>0</v>
      </c>
      <c r="K266">
        <f t="shared" ca="1" si="43"/>
        <v>0</v>
      </c>
      <c r="L266" t="str">
        <f t="shared" ca="1" si="44"/>
        <v>'GOOD PU'!</v>
      </c>
      <c r="M266">
        <f t="shared" ca="1" si="45"/>
        <v>0</v>
      </c>
      <c r="N266">
        <f t="shared" ca="1" si="45"/>
        <v>0</v>
      </c>
      <c r="O266" t="str">
        <f t="shared" ca="1" si="46"/>
        <v>D:t</v>
      </c>
      <c r="P266" t="str">
        <f t="shared" ca="1" si="47"/>
        <v>D9:t9</v>
      </c>
    </row>
    <row r="267" spans="1:16">
      <c r="A267" t="str">
        <f t="shared" si="37"/>
        <v>06</v>
      </c>
      <c r="B267" t="str">
        <f t="shared" ca="1" si="38"/>
        <v>PU</v>
      </c>
      <c r="C267" t="str">
        <f t="shared" si="39"/>
        <v>G-19PU</v>
      </c>
      <c r="D267" t="s">
        <v>838</v>
      </c>
      <c r="E267">
        <f t="shared" ca="1" si="36"/>
        <v>0</v>
      </c>
      <c r="H267" t="str">
        <f t="shared" ca="1" si="40"/>
        <v>'GOOD PU'!</v>
      </c>
      <c r="I267" s="463">
        <f t="shared" ca="1" si="41"/>
        <v>0</v>
      </c>
      <c r="J267" s="463">
        <f t="shared" ca="1" si="42"/>
        <v>0</v>
      </c>
      <c r="K267">
        <f t="shared" ca="1" si="43"/>
        <v>0</v>
      </c>
      <c r="L267" t="str">
        <f t="shared" ca="1" si="44"/>
        <v>'GOOD PU'!</v>
      </c>
      <c r="M267">
        <f t="shared" ca="1" si="45"/>
        <v>0</v>
      </c>
      <c r="N267">
        <f t="shared" ca="1" si="45"/>
        <v>0</v>
      </c>
      <c r="O267" t="str">
        <f t="shared" ca="1" si="46"/>
        <v>D:t</v>
      </c>
      <c r="P267" t="str">
        <f t="shared" ca="1" si="47"/>
        <v>D9:t9</v>
      </c>
    </row>
    <row r="268" spans="1:16">
      <c r="A268" t="str">
        <f t="shared" si="37"/>
        <v>09</v>
      </c>
      <c r="B268" t="str">
        <f t="shared" ca="1" si="38"/>
        <v>PU</v>
      </c>
      <c r="C268" t="str">
        <f t="shared" si="39"/>
        <v>G-19PU</v>
      </c>
      <c r="D268" t="s">
        <v>839</v>
      </c>
      <c r="E268">
        <f t="shared" ca="1" si="36"/>
        <v>0</v>
      </c>
      <c r="H268" t="str">
        <f t="shared" ca="1" si="40"/>
        <v>'GOOD PU'!</v>
      </c>
      <c r="I268" s="463">
        <f t="shared" ca="1" si="41"/>
        <v>0</v>
      </c>
      <c r="J268" s="463">
        <f t="shared" ca="1" si="42"/>
        <v>0</v>
      </c>
      <c r="K268">
        <f t="shared" ca="1" si="43"/>
        <v>0</v>
      </c>
      <c r="L268" t="str">
        <f t="shared" ca="1" si="44"/>
        <v>'GOOD PU'!</v>
      </c>
      <c r="M268">
        <f t="shared" ca="1" si="45"/>
        <v>0</v>
      </c>
      <c r="N268">
        <f t="shared" ca="1" si="45"/>
        <v>0</v>
      </c>
      <c r="O268" t="str">
        <f t="shared" ca="1" si="46"/>
        <v>D:t</v>
      </c>
      <c r="P268" t="str">
        <f t="shared" ca="1" si="47"/>
        <v>D9:t9</v>
      </c>
    </row>
    <row r="269" spans="1:16">
      <c r="A269" t="str">
        <f t="shared" si="37"/>
        <v>11</v>
      </c>
      <c r="B269" t="str">
        <f t="shared" ca="1" si="38"/>
        <v>PU</v>
      </c>
      <c r="C269" t="str">
        <f t="shared" si="39"/>
        <v>G-19PU</v>
      </c>
      <c r="D269" t="s">
        <v>840</v>
      </c>
      <c r="E269">
        <f t="shared" ref="E269:E332" ca="1" si="48">IFERROR(VLOOKUP(C269,INDIRECT($H269&amp;$O269),MATCH($A269,INDIRECT($H269&amp;$P269),0),FALSE),0)</f>
        <v>0</v>
      </c>
      <c r="H269" t="str">
        <f t="shared" ca="1" si="40"/>
        <v>'GOOD PU'!</v>
      </c>
      <c r="I269" s="463">
        <f t="shared" ca="1" si="41"/>
        <v>0</v>
      </c>
      <c r="J269" s="463">
        <f t="shared" ca="1" si="42"/>
        <v>0</v>
      </c>
      <c r="K269">
        <f t="shared" ca="1" si="43"/>
        <v>0</v>
      </c>
      <c r="L269" t="str">
        <f t="shared" ca="1" si="44"/>
        <v>'GOOD PU'!</v>
      </c>
      <c r="M269">
        <f t="shared" ca="1" si="45"/>
        <v>0</v>
      </c>
      <c r="N269">
        <f t="shared" ca="1" si="45"/>
        <v>0</v>
      </c>
      <c r="O269" t="str">
        <f t="shared" ca="1" si="46"/>
        <v>D:t</v>
      </c>
      <c r="P269" t="str">
        <f t="shared" ca="1" si="47"/>
        <v>D9:t9</v>
      </c>
    </row>
    <row r="270" spans="1:16">
      <c r="A270" t="str">
        <f t="shared" ref="A270:A333" si="49">IF(LEFT(RIGHT(D270,3),1)="-",RIGHT(D270,2),RIGHT(D270,3))</f>
        <v>12</v>
      </c>
      <c r="B270" t="str">
        <f t="shared" ref="B270:B333" ca="1" si="50">VLOOKUP(H270,$A$1:$K$5,11,FALSE)</f>
        <v>PU</v>
      </c>
      <c r="C270" t="str">
        <f t="shared" ref="C270:C333" si="51">IF(RIGHT(LEFT(D270,LEN(D270)-3),1)="-",LEFT(D270,LEN(D270)-4),LEFT(D270,LEN(D270)-3))</f>
        <v>G-19PU</v>
      </c>
      <c r="D270" t="s">
        <v>841</v>
      </c>
      <c r="E270">
        <f t="shared" ca="1" si="48"/>
        <v>0</v>
      </c>
      <c r="H270" t="str">
        <f t="shared" ref="H270:H307" ca="1" si="52">IF(I270&lt;&gt;0,I270,IF(J270&lt;&gt;0,J270,IF(K270&lt;&gt;0,K270,IF(L270&lt;&gt;0,L270,IF(M270&lt;&gt;0,M270,"")))))</f>
        <v>'GOOD PU'!</v>
      </c>
      <c r="I270" s="463">
        <f t="shared" ref="I270:I333" ca="1" si="53">IF(IFERROR(VLOOKUP($C270,INDIRECT(I$12&amp;$H$6),1,FALSE),0)&lt;&gt;0,I$12,0)</f>
        <v>0</v>
      </c>
      <c r="J270" s="463">
        <f t="shared" ref="J270:J333" ca="1" si="54">IF(IFERROR(VLOOKUP($C270,INDIRECT(J$12&amp;$H$7),1,FALSE),0)&lt;&gt;0,J$12,0)</f>
        <v>0</v>
      </c>
      <c r="K270">
        <f t="shared" ref="K270:K333" ca="1" si="55">IF(IFERROR(VLOOKUP($C270,INDIRECT(K$12&amp;$H$8),1,FALSE),0)&lt;&gt;0,K$12,0)</f>
        <v>0</v>
      </c>
      <c r="L270" t="str">
        <f t="shared" ref="L270:L333" ca="1" si="56">IF(IFERROR(VLOOKUP($C270,INDIRECT(L$12&amp;$H$9),1,FALSE),0)&lt;&gt;0,L$12,0)</f>
        <v>'GOOD PU'!</v>
      </c>
      <c r="M270">
        <f t="shared" ref="M270:N333" ca="1" si="57">IF(IFERROR(VLOOKUP($C270,INDIRECT(M$12&amp;$H$10),1,FALSE),0)&lt;&gt;0,M$12,0)</f>
        <v>0</v>
      </c>
      <c r="N270">
        <f t="shared" ca="1" si="57"/>
        <v>0</v>
      </c>
      <c r="O270" t="str">
        <f t="shared" ref="O270:O333" ca="1" si="58">VLOOKUP($H270,$G$6:$I$10,2,FALSE)</f>
        <v>D:t</v>
      </c>
      <c r="P270" t="str">
        <f t="shared" ref="P270:P333" ca="1" si="59">VLOOKUP($H270,$G$6:$I$10,3,FALSE)</f>
        <v>D9:t9</v>
      </c>
    </row>
    <row r="271" spans="1:16">
      <c r="A271" t="str">
        <f t="shared" si="49"/>
        <v>14</v>
      </c>
      <c r="B271" t="str">
        <f t="shared" ca="1" si="50"/>
        <v>PU</v>
      </c>
      <c r="C271" t="str">
        <f t="shared" si="51"/>
        <v>G-19PU</v>
      </c>
      <c r="D271" t="s">
        <v>842</v>
      </c>
      <c r="E271">
        <f t="shared" ca="1" si="48"/>
        <v>0</v>
      </c>
      <c r="H271" t="str">
        <f t="shared" ca="1" si="52"/>
        <v>'GOOD PU'!</v>
      </c>
      <c r="I271" s="463">
        <f t="shared" ca="1" si="53"/>
        <v>0</v>
      </c>
      <c r="J271" s="463">
        <f t="shared" ca="1" si="54"/>
        <v>0</v>
      </c>
      <c r="K271">
        <f t="shared" ca="1" si="55"/>
        <v>0</v>
      </c>
      <c r="L271" t="str">
        <f t="shared" ca="1" si="56"/>
        <v>'GOOD PU'!</v>
      </c>
      <c r="M271">
        <f t="shared" ca="1" si="57"/>
        <v>0</v>
      </c>
      <c r="N271">
        <f t="shared" ca="1" si="57"/>
        <v>0</v>
      </c>
      <c r="O271" t="str">
        <f t="shared" ca="1" si="58"/>
        <v>D:t</v>
      </c>
      <c r="P271" t="str">
        <f t="shared" ca="1" si="59"/>
        <v>D9:t9</v>
      </c>
    </row>
    <row r="272" spans="1:16">
      <c r="A272" t="str">
        <f t="shared" si="49"/>
        <v>01</v>
      </c>
      <c r="B272" t="str">
        <f t="shared" ca="1" si="50"/>
        <v>PE</v>
      </c>
      <c r="C272" t="str">
        <f t="shared" si="51"/>
        <v>G-1PE</v>
      </c>
      <c r="D272" t="s">
        <v>227</v>
      </c>
      <c r="E272">
        <f t="shared" ca="1" si="48"/>
        <v>0</v>
      </c>
      <c r="H272" t="str">
        <f t="shared" ca="1" si="52"/>
        <v>'GOOD PE'!</v>
      </c>
      <c r="I272" s="463">
        <f t="shared" ca="1" si="53"/>
        <v>0</v>
      </c>
      <c r="J272" s="463">
        <f t="shared" ca="1" si="54"/>
        <v>0</v>
      </c>
      <c r="K272">
        <f t="shared" ca="1" si="55"/>
        <v>0</v>
      </c>
      <c r="L272">
        <f t="shared" ca="1" si="56"/>
        <v>0</v>
      </c>
      <c r="M272" t="str">
        <f t="shared" ca="1" si="57"/>
        <v>'GOOD PE'!</v>
      </c>
      <c r="N272">
        <f t="shared" ca="1" si="57"/>
        <v>0</v>
      </c>
      <c r="O272" t="str">
        <f t="shared" ca="1" si="58"/>
        <v>C:AP</v>
      </c>
      <c r="P272" t="str">
        <f t="shared" ca="1" si="59"/>
        <v>C9:AP9</v>
      </c>
    </row>
    <row r="273" spans="1:16">
      <c r="A273" t="str">
        <f t="shared" si="49"/>
        <v>02</v>
      </c>
      <c r="B273" t="str">
        <f t="shared" ca="1" si="50"/>
        <v>PE</v>
      </c>
      <c r="C273" t="str">
        <f t="shared" si="51"/>
        <v>G-1PE</v>
      </c>
      <c r="D273" t="s">
        <v>228</v>
      </c>
      <c r="E273">
        <f t="shared" ca="1" si="48"/>
        <v>0</v>
      </c>
      <c r="H273" t="str">
        <f t="shared" ca="1" si="52"/>
        <v>'GOOD PE'!</v>
      </c>
      <c r="I273" s="463">
        <f t="shared" ca="1" si="53"/>
        <v>0</v>
      </c>
      <c r="J273" s="463">
        <f t="shared" ca="1" si="54"/>
        <v>0</v>
      </c>
      <c r="K273">
        <f t="shared" ca="1" si="55"/>
        <v>0</v>
      </c>
      <c r="L273">
        <f t="shared" ca="1" si="56"/>
        <v>0</v>
      </c>
      <c r="M273" t="str">
        <f t="shared" ca="1" si="57"/>
        <v>'GOOD PE'!</v>
      </c>
      <c r="N273">
        <f t="shared" ca="1" si="57"/>
        <v>0</v>
      </c>
      <c r="O273" t="str">
        <f t="shared" ca="1" si="58"/>
        <v>C:AP</v>
      </c>
      <c r="P273" t="str">
        <f t="shared" ca="1" si="59"/>
        <v>C9:AP9</v>
      </c>
    </row>
    <row r="274" spans="1:16">
      <c r="A274" t="str">
        <f t="shared" si="49"/>
        <v>03</v>
      </c>
      <c r="B274" t="str">
        <f t="shared" ca="1" si="50"/>
        <v>PE</v>
      </c>
      <c r="C274" t="str">
        <f t="shared" si="51"/>
        <v>G-1PE</v>
      </c>
      <c r="D274" t="s">
        <v>229</v>
      </c>
      <c r="E274">
        <f t="shared" ca="1" si="48"/>
        <v>0</v>
      </c>
      <c r="H274" t="str">
        <f t="shared" ca="1" si="52"/>
        <v>'GOOD PE'!</v>
      </c>
      <c r="I274" s="463">
        <f t="shared" ca="1" si="53"/>
        <v>0</v>
      </c>
      <c r="J274" s="463">
        <f t="shared" ca="1" si="54"/>
        <v>0</v>
      </c>
      <c r="K274">
        <f t="shared" ca="1" si="55"/>
        <v>0</v>
      </c>
      <c r="L274">
        <f t="shared" ca="1" si="56"/>
        <v>0</v>
      </c>
      <c r="M274" t="str">
        <f t="shared" ca="1" si="57"/>
        <v>'GOOD PE'!</v>
      </c>
      <c r="N274">
        <f t="shared" ca="1" si="57"/>
        <v>0</v>
      </c>
      <c r="O274" t="str">
        <f t="shared" ca="1" si="58"/>
        <v>C:AP</v>
      </c>
      <c r="P274" t="str">
        <f t="shared" ca="1" si="59"/>
        <v>C9:AP9</v>
      </c>
    </row>
    <row r="275" spans="1:16">
      <c r="A275" t="str">
        <f t="shared" si="49"/>
        <v>04</v>
      </c>
      <c r="B275" t="str">
        <f t="shared" ca="1" si="50"/>
        <v>PE</v>
      </c>
      <c r="C275" t="str">
        <f t="shared" si="51"/>
        <v>G-1PE</v>
      </c>
      <c r="D275" t="s">
        <v>230</v>
      </c>
      <c r="E275">
        <f t="shared" ca="1" si="48"/>
        <v>0</v>
      </c>
      <c r="H275" t="str">
        <f t="shared" ca="1" si="52"/>
        <v>'GOOD PE'!</v>
      </c>
      <c r="I275" s="463">
        <f t="shared" ca="1" si="53"/>
        <v>0</v>
      </c>
      <c r="J275" s="463">
        <f t="shared" ca="1" si="54"/>
        <v>0</v>
      </c>
      <c r="K275">
        <f t="shared" ca="1" si="55"/>
        <v>0</v>
      </c>
      <c r="L275">
        <f t="shared" ca="1" si="56"/>
        <v>0</v>
      </c>
      <c r="M275" t="str">
        <f t="shared" ca="1" si="57"/>
        <v>'GOOD PE'!</v>
      </c>
      <c r="N275">
        <f t="shared" ca="1" si="57"/>
        <v>0</v>
      </c>
      <c r="O275" t="str">
        <f t="shared" ca="1" si="58"/>
        <v>C:AP</v>
      </c>
      <c r="P275" t="str">
        <f t="shared" ca="1" si="59"/>
        <v>C9:AP9</v>
      </c>
    </row>
    <row r="276" spans="1:16">
      <c r="A276" t="str">
        <f t="shared" si="49"/>
        <v>05</v>
      </c>
      <c r="B276" t="str">
        <f t="shared" ca="1" si="50"/>
        <v>PE</v>
      </c>
      <c r="C276" t="str">
        <f t="shared" si="51"/>
        <v>G-1PE</v>
      </c>
      <c r="D276" t="s">
        <v>231</v>
      </c>
      <c r="E276">
        <f t="shared" ca="1" si="48"/>
        <v>0</v>
      </c>
      <c r="H276" t="str">
        <f t="shared" ca="1" si="52"/>
        <v>'GOOD PE'!</v>
      </c>
      <c r="I276" s="463">
        <f t="shared" ca="1" si="53"/>
        <v>0</v>
      </c>
      <c r="J276" s="463">
        <f t="shared" ca="1" si="54"/>
        <v>0</v>
      </c>
      <c r="K276">
        <f t="shared" ca="1" si="55"/>
        <v>0</v>
      </c>
      <c r="L276">
        <f t="shared" ca="1" si="56"/>
        <v>0</v>
      </c>
      <c r="M276" t="str">
        <f t="shared" ca="1" si="57"/>
        <v>'GOOD PE'!</v>
      </c>
      <c r="N276">
        <f t="shared" ca="1" si="57"/>
        <v>0</v>
      </c>
      <c r="O276" t="str">
        <f t="shared" ca="1" si="58"/>
        <v>C:AP</v>
      </c>
      <c r="P276" t="str">
        <f t="shared" ca="1" si="59"/>
        <v>C9:AP9</v>
      </c>
    </row>
    <row r="277" spans="1:16">
      <c r="A277" t="str">
        <f t="shared" si="49"/>
        <v>06</v>
      </c>
      <c r="B277" t="str">
        <f t="shared" ca="1" si="50"/>
        <v>PE</v>
      </c>
      <c r="C277" t="str">
        <f t="shared" si="51"/>
        <v>G-1PE</v>
      </c>
      <c r="D277" t="s">
        <v>232</v>
      </c>
      <c r="E277">
        <f t="shared" ca="1" si="48"/>
        <v>0</v>
      </c>
      <c r="H277" t="str">
        <f t="shared" ca="1" si="52"/>
        <v>'GOOD PE'!</v>
      </c>
      <c r="I277" s="463">
        <f t="shared" ca="1" si="53"/>
        <v>0</v>
      </c>
      <c r="J277" s="463">
        <f t="shared" ca="1" si="54"/>
        <v>0</v>
      </c>
      <c r="K277">
        <f t="shared" ca="1" si="55"/>
        <v>0</v>
      </c>
      <c r="L277">
        <f t="shared" ca="1" si="56"/>
        <v>0</v>
      </c>
      <c r="M277" t="str">
        <f t="shared" ca="1" si="57"/>
        <v>'GOOD PE'!</v>
      </c>
      <c r="N277">
        <f t="shared" ca="1" si="57"/>
        <v>0</v>
      </c>
      <c r="O277" t="str">
        <f t="shared" ca="1" si="58"/>
        <v>C:AP</v>
      </c>
      <c r="P277" t="str">
        <f t="shared" ca="1" si="59"/>
        <v>C9:AP9</v>
      </c>
    </row>
    <row r="278" spans="1:16">
      <c r="A278" t="str">
        <f t="shared" si="49"/>
        <v>07</v>
      </c>
      <c r="B278" t="str">
        <f t="shared" ca="1" si="50"/>
        <v>PE</v>
      </c>
      <c r="C278" t="str">
        <f t="shared" si="51"/>
        <v>G-1PE</v>
      </c>
      <c r="D278" t="s">
        <v>448</v>
      </c>
      <c r="E278">
        <f t="shared" ca="1" si="48"/>
        <v>0</v>
      </c>
      <c r="H278" t="str">
        <f t="shared" ca="1" si="52"/>
        <v>'GOOD PE'!</v>
      </c>
      <c r="I278" s="463">
        <f t="shared" ca="1" si="53"/>
        <v>0</v>
      </c>
      <c r="J278" s="463">
        <f t="shared" ca="1" si="54"/>
        <v>0</v>
      </c>
      <c r="K278">
        <f t="shared" ca="1" si="55"/>
        <v>0</v>
      </c>
      <c r="L278">
        <f t="shared" ca="1" si="56"/>
        <v>0</v>
      </c>
      <c r="M278" t="str">
        <f t="shared" ca="1" si="57"/>
        <v>'GOOD PE'!</v>
      </c>
      <c r="N278">
        <f t="shared" ca="1" si="57"/>
        <v>0</v>
      </c>
      <c r="O278" t="str">
        <f t="shared" ca="1" si="58"/>
        <v>C:AP</v>
      </c>
      <c r="P278" t="str">
        <f t="shared" ca="1" si="59"/>
        <v>C9:AP9</v>
      </c>
    </row>
    <row r="279" spans="1:16">
      <c r="A279" t="str">
        <f t="shared" si="49"/>
        <v>08</v>
      </c>
      <c r="B279" t="str">
        <f t="shared" ca="1" si="50"/>
        <v>PE</v>
      </c>
      <c r="C279" t="str">
        <f t="shared" si="51"/>
        <v>G-1PE</v>
      </c>
      <c r="D279" t="s">
        <v>469</v>
      </c>
      <c r="E279">
        <f t="shared" ca="1" si="48"/>
        <v>0</v>
      </c>
      <c r="H279" t="str">
        <f t="shared" ca="1" si="52"/>
        <v>'GOOD PE'!</v>
      </c>
      <c r="I279" s="463">
        <f t="shared" ca="1" si="53"/>
        <v>0</v>
      </c>
      <c r="J279" s="463">
        <f t="shared" ca="1" si="54"/>
        <v>0</v>
      </c>
      <c r="K279">
        <f t="shared" ca="1" si="55"/>
        <v>0</v>
      </c>
      <c r="L279">
        <f t="shared" ca="1" si="56"/>
        <v>0</v>
      </c>
      <c r="M279" t="str">
        <f t="shared" ca="1" si="57"/>
        <v>'GOOD PE'!</v>
      </c>
      <c r="N279">
        <f t="shared" ca="1" si="57"/>
        <v>0</v>
      </c>
      <c r="O279" t="str">
        <f t="shared" ca="1" si="58"/>
        <v>C:AP</v>
      </c>
      <c r="P279" t="str">
        <f t="shared" ca="1" si="59"/>
        <v>C9:AP9</v>
      </c>
    </row>
    <row r="280" spans="1:16">
      <c r="A280" t="str">
        <f t="shared" si="49"/>
        <v>09</v>
      </c>
      <c r="B280" t="str">
        <f t="shared" ca="1" si="50"/>
        <v>PE</v>
      </c>
      <c r="C280" t="str">
        <f t="shared" si="51"/>
        <v>G-1PE</v>
      </c>
      <c r="D280" t="s">
        <v>233</v>
      </c>
      <c r="E280">
        <f t="shared" ca="1" si="48"/>
        <v>0</v>
      </c>
      <c r="H280" t="str">
        <f t="shared" ca="1" si="52"/>
        <v>'GOOD PE'!</v>
      </c>
      <c r="I280" s="463">
        <f t="shared" ca="1" si="53"/>
        <v>0</v>
      </c>
      <c r="J280" s="463">
        <f t="shared" ca="1" si="54"/>
        <v>0</v>
      </c>
      <c r="K280">
        <f t="shared" ca="1" si="55"/>
        <v>0</v>
      </c>
      <c r="L280">
        <f t="shared" ca="1" si="56"/>
        <v>0</v>
      </c>
      <c r="M280" t="str">
        <f t="shared" ca="1" si="57"/>
        <v>'GOOD PE'!</v>
      </c>
      <c r="N280">
        <f t="shared" ca="1" si="57"/>
        <v>0</v>
      </c>
      <c r="O280" t="str">
        <f t="shared" ca="1" si="58"/>
        <v>C:AP</v>
      </c>
      <c r="P280" t="str">
        <f t="shared" ca="1" si="59"/>
        <v>C9:AP9</v>
      </c>
    </row>
    <row r="281" spans="1:16">
      <c r="A281" t="str">
        <f t="shared" si="49"/>
        <v>10</v>
      </c>
      <c r="B281" t="str">
        <f t="shared" ca="1" si="50"/>
        <v>PE</v>
      </c>
      <c r="C281" t="str">
        <f t="shared" si="51"/>
        <v>G-1PE</v>
      </c>
      <c r="D281" t="s">
        <v>511</v>
      </c>
      <c r="E281">
        <f t="shared" ca="1" si="48"/>
        <v>0</v>
      </c>
      <c r="H281" t="str">
        <f t="shared" ca="1" si="52"/>
        <v>'GOOD PE'!</v>
      </c>
      <c r="I281" s="463">
        <f t="shared" ca="1" si="53"/>
        <v>0</v>
      </c>
      <c r="J281" s="463">
        <f t="shared" ca="1" si="54"/>
        <v>0</v>
      </c>
      <c r="K281">
        <f t="shared" ca="1" si="55"/>
        <v>0</v>
      </c>
      <c r="L281">
        <f t="shared" ca="1" si="56"/>
        <v>0</v>
      </c>
      <c r="M281" t="str">
        <f t="shared" ca="1" si="57"/>
        <v>'GOOD PE'!</v>
      </c>
      <c r="N281">
        <f t="shared" ca="1" si="57"/>
        <v>0</v>
      </c>
      <c r="O281" t="str">
        <f t="shared" ca="1" si="58"/>
        <v>C:AP</v>
      </c>
      <c r="P281" t="str">
        <f t="shared" ca="1" si="59"/>
        <v>C9:AP9</v>
      </c>
    </row>
    <row r="282" spans="1:16">
      <c r="A282" t="str">
        <f t="shared" si="49"/>
        <v>11</v>
      </c>
      <c r="B282" t="str">
        <f t="shared" ca="1" si="50"/>
        <v>PE</v>
      </c>
      <c r="C282" t="str">
        <f t="shared" si="51"/>
        <v>G-1PE</v>
      </c>
      <c r="D282" t="s">
        <v>234</v>
      </c>
      <c r="E282">
        <f t="shared" ca="1" si="48"/>
        <v>0</v>
      </c>
      <c r="H282" t="str">
        <f t="shared" ca="1" si="52"/>
        <v>'GOOD PE'!</v>
      </c>
      <c r="I282" s="463">
        <f t="shared" ca="1" si="53"/>
        <v>0</v>
      </c>
      <c r="J282" s="463">
        <f t="shared" ca="1" si="54"/>
        <v>0</v>
      </c>
      <c r="K282">
        <f t="shared" ca="1" si="55"/>
        <v>0</v>
      </c>
      <c r="L282">
        <f t="shared" ca="1" si="56"/>
        <v>0</v>
      </c>
      <c r="M282" t="str">
        <f t="shared" ca="1" si="57"/>
        <v>'GOOD PE'!</v>
      </c>
      <c r="N282">
        <f t="shared" ca="1" si="57"/>
        <v>0</v>
      </c>
      <c r="O282" t="str">
        <f t="shared" ca="1" si="58"/>
        <v>C:AP</v>
      </c>
      <c r="P282" t="str">
        <f t="shared" ca="1" si="59"/>
        <v>C9:AP9</v>
      </c>
    </row>
    <row r="283" spans="1:16">
      <c r="A283" t="str">
        <f t="shared" si="49"/>
        <v>12</v>
      </c>
      <c r="B283" t="str">
        <f t="shared" ca="1" si="50"/>
        <v>PE</v>
      </c>
      <c r="C283" t="str">
        <f t="shared" si="51"/>
        <v>G-1PE</v>
      </c>
      <c r="D283" t="s">
        <v>235</v>
      </c>
      <c r="E283">
        <f t="shared" ca="1" si="48"/>
        <v>0</v>
      </c>
      <c r="H283" t="str">
        <f t="shared" ca="1" si="52"/>
        <v>'GOOD PE'!</v>
      </c>
      <c r="I283" s="463">
        <f t="shared" ca="1" si="53"/>
        <v>0</v>
      </c>
      <c r="J283" s="463">
        <f t="shared" ca="1" si="54"/>
        <v>0</v>
      </c>
      <c r="K283">
        <f t="shared" ca="1" si="55"/>
        <v>0</v>
      </c>
      <c r="L283">
        <f t="shared" ca="1" si="56"/>
        <v>0</v>
      </c>
      <c r="M283" t="str">
        <f t="shared" ca="1" si="57"/>
        <v>'GOOD PE'!</v>
      </c>
      <c r="N283">
        <f t="shared" ca="1" si="57"/>
        <v>0</v>
      </c>
      <c r="O283" t="str">
        <f t="shared" ca="1" si="58"/>
        <v>C:AP</v>
      </c>
      <c r="P283" t="str">
        <f t="shared" ca="1" si="59"/>
        <v>C9:AP9</v>
      </c>
    </row>
    <row r="284" spans="1:16">
      <c r="A284" t="str">
        <f t="shared" si="49"/>
        <v>13</v>
      </c>
      <c r="B284" t="str">
        <f t="shared" ca="1" si="50"/>
        <v>PE</v>
      </c>
      <c r="C284" t="str">
        <f t="shared" si="51"/>
        <v>G-1PE</v>
      </c>
      <c r="D284" t="s">
        <v>532</v>
      </c>
      <c r="E284">
        <f t="shared" ca="1" si="48"/>
        <v>0</v>
      </c>
      <c r="H284" t="str">
        <f t="shared" ca="1" si="52"/>
        <v>'GOOD PE'!</v>
      </c>
      <c r="I284" s="463">
        <f t="shared" ca="1" si="53"/>
        <v>0</v>
      </c>
      <c r="J284" s="463">
        <f t="shared" ca="1" si="54"/>
        <v>0</v>
      </c>
      <c r="K284">
        <f t="shared" ca="1" si="55"/>
        <v>0</v>
      </c>
      <c r="L284">
        <f t="shared" ca="1" si="56"/>
        <v>0</v>
      </c>
      <c r="M284" t="str">
        <f t="shared" ca="1" si="57"/>
        <v>'GOOD PE'!</v>
      </c>
      <c r="N284">
        <f t="shared" ca="1" si="57"/>
        <v>0</v>
      </c>
      <c r="O284" t="str">
        <f t="shared" ca="1" si="58"/>
        <v>C:AP</v>
      </c>
      <c r="P284" t="str">
        <f t="shared" ca="1" si="59"/>
        <v>C9:AP9</v>
      </c>
    </row>
    <row r="285" spans="1:16">
      <c r="A285" t="str">
        <f t="shared" si="49"/>
        <v>14</v>
      </c>
      <c r="B285" t="str">
        <f t="shared" ca="1" si="50"/>
        <v>PE</v>
      </c>
      <c r="C285" t="str">
        <f t="shared" si="51"/>
        <v>G-1PE</v>
      </c>
      <c r="D285" t="s">
        <v>236</v>
      </c>
      <c r="E285">
        <f t="shared" ca="1" si="48"/>
        <v>0</v>
      </c>
      <c r="H285" t="str">
        <f t="shared" ca="1" si="52"/>
        <v>'GOOD PE'!</v>
      </c>
      <c r="I285" s="463">
        <f t="shared" ca="1" si="53"/>
        <v>0</v>
      </c>
      <c r="J285" s="463">
        <f t="shared" ca="1" si="54"/>
        <v>0</v>
      </c>
      <c r="K285">
        <f t="shared" ca="1" si="55"/>
        <v>0</v>
      </c>
      <c r="L285">
        <f t="shared" ca="1" si="56"/>
        <v>0</v>
      </c>
      <c r="M285" t="str">
        <f t="shared" ca="1" si="57"/>
        <v>'GOOD PE'!</v>
      </c>
      <c r="N285">
        <f t="shared" ca="1" si="57"/>
        <v>0</v>
      </c>
      <c r="O285" t="str">
        <f t="shared" ca="1" si="58"/>
        <v>C:AP</v>
      </c>
      <c r="P285" t="str">
        <f t="shared" ca="1" si="59"/>
        <v>C9:AP9</v>
      </c>
    </row>
    <row r="286" spans="1:16">
      <c r="A286" t="str">
        <f t="shared" si="49"/>
        <v>15</v>
      </c>
      <c r="B286" t="str">
        <f t="shared" ca="1" si="50"/>
        <v>PE</v>
      </c>
      <c r="C286" t="str">
        <f t="shared" si="51"/>
        <v>G-1PE</v>
      </c>
      <c r="D286" t="s">
        <v>490</v>
      </c>
      <c r="E286">
        <f t="shared" ca="1" si="48"/>
        <v>0</v>
      </c>
      <c r="H286" t="str">
        <f t="shared" ca="1" si="52"/>
        <v>'GOOD PE'!</v>
      </c>
      <c r="I286" s="463">
        <f t="shared" ca="1" si="53"/>
        <v>0</v>
      </c>
      <c r="J286" s="463">
        <f t="shared" ca="1" si="54"/>
        <v>0</v>
      </c>
      <c r="K286">
        <f t="shared" ca="1" si="55"/>
        <v>0</v>
      </c>
      <c r="L286">
        <f t="shared" ca="1" si="56"/>
        <v>0</v>
      </c>
      <c r="M286" t="str">
        <f t="shared" ca="1" si="57"/>
        <v>'GOOD PE'!</v>
      </c>
      <c r="N286">
        <f t="shared" ca="1" si="57"/>
        <v>0</v>
      </c>
      <c r="O286" t="str">
        <f t="shared" ca="1" si="58"/>
        <v>C:AP</v>
      </c>
      <c r="P286" t="str">
        <f t="shared" ca="1" si="59"/>
        <v>C9:AP9</v>
      </c>
    </row>
    <row r="287" spans="1:16">
      <c r="A287" t="str">
        <f t="shared" si="49"/>
        <v>19</v>
      </c>
      <c r="B287" t="str">
        <f t="shared" ca="1" si="50"/>
        <v>PE</v>
      </c>
      <c r="C287" t="str">
        <f t="shared" si="51"/>
        <v>G-1PE</v>
      </c>
      <c r="D287" t="s">
        <v>1321</v>
      </c>
      <c r="E287">
        <f t="shared" ca="1" si="48"/>
        <v>0</v>
      </c>
      <c r="H287" t="str">
        <f t="shared" ca="1" si="52"/>
        <v>'GOOD PE'!</v>
      </c>
      <c r="I287" s="463">
        <f t="shared" ca="1" si="53"/>
        <v>0</v>
      </c>
      <c r="J287" s="463">
        <f t="shared" ca="1" si="54"/>
        <v>0</v>
      </c>
      <c r="K287">
        <f t="shared" ca="1" si="55"/>
        <v>0</v>
      </c>
      <c r="L287">
        <f t="shared" ca="1" si="56"/>
        <v>0</v>
      </c>
      <c r="M287" t="str">
        <f t="shared" ca="1" si="57"/>
        <v>'GOOD PE'!</v>
      </c>
      <c r="N287">
        <f t="shared" ca="1" si="57"/>
        <v>0</v>
      </c>
      <c r="O287" t="str">
        <f t="shared" ca="1" si="58"/>
        <v>C:AP</v>
      </c>
      <c r="P287" t="str">
        <f t="shared" ca="1" si="59"/>
        <v>C9:AP9</v>
      </c>
    </row>
    <row r="288" spans="1:16">
      <c r="A288" t="str">
        <f t="shared" si="49"/>
        <v>34</v>
      </c>
      <c r="B288" t="str">
        <f t="shared" ca="1" si="50"/>
        <v>PE</v>
      </c>
      <c r="C288" t="str">
        <f t="shared" si="51"/>
        <v>G-1PE</v>
      </c>
      <c r="D288" t="s">
        <v>1322</v>
      </c>
      <c r="E288">
        <f t="shared" ca="1" si="48"/>
        <v>0</v>
      </c>
      <c r="H288" t="str">
        <f t="shared" ca="1" si="52"/>
        <v>'GOOD PE'!</v>
      </c>
      <c r="I288" s="463">
        <f t="shared" ca="1" si="53"/>
        <v>0</v>
      </c>
      <c r="J288" s="463">
        <f t="shared" ca="1" si="54"/>
        <v>0</v>
      </c>
      <c r="K288">
        <f t="shared" ca="1" si="55"/>
        <v>0</v>
      </c>
      <c r="L288">
        <f t="shared" ca="1" si="56"/>
        <v>0</v>
      </c>
      <c r="M288" t="str">
        <f t="shared" ca="1" si="57"/>
        <v>'GOOD PE'!</v>
      </c>
      <c r="N288">
        <f t="shared" ca="1" si="57"/>
        <v>0</v>
      </c>
      <c r="O288" t="str">
        <f t="shared" ca="1" si="58"/>
        <v>C:AP</v>
      </c>
      <c r="P288" t="str">
        <f t="shared" ca="1" si="59"/>
        <v>C9:AP9</v>
      </c>
    </row>
    <row r="289" spans="1:16">
      <c r="A289" t="str">
        <f t="shared" si="49"/>
        <v>35</v>
      </c>
      <c r="B289" t="str">
        <f t="shared" ca="1" si="50"/>
        <v>PE</v>
      </c>
      <c r="C289" t="str">
        <f t="shared" si="51"/>
        <v>G-1PE</v>
      </c>
      <c r="D289" t="s">
        <v>1323</v>
      </c>
      <c r="E289">
        <f t="shared" ca="1" si="48"/>
        <v>0</v>
      </c>
      <c r="H289" t="str">
        <f t="shared" ca="1" si="52"/>
        <v>'GOOD PE'!</v>
      </c>
      <c r="I289" s="463">
        <f t="shared" ca="1" si="53"/>
        <v>0</v>
      </c>
      <c r="J289" s="463">
        <f t="shared" ca="1" si="54"/>
        <v>0</v>
      </c>
      <c r="K289">
        <f t="shared" ca="1" si="55"/>
        <v>0</v>
      </c>
      <c r="L289">
        <f t="shared" ca="1" si="56"/>
        <v>0</v>
      </c>
      <c r="M289" t="str">
        <f t="shared" ca="1" si="57"/>
        <v>'GOOD PE'!</v>
      </c>
      <c r="N289">
        <f t="shared" ca="1" si="57"/>
        <v>0</v>
      </c>
      <c r="O289" t="str">
        <f t="shared" ca="1" si="58"/>
        <v>C:AP</v>
      </c>
      <c r="P289" t="str">
        <f t="shared" ca="1" si="59"/>
        <v>C9:AP9</v>
      </c>
    </row>
    <row r="290" spans="1:16">
      <c r="A290" t="str">
        <f t="shared" si="49"/>
        <v>36</v>
      </c>
      <c r="B290" t="str">
        <f t="shared" ca="1" si="50"/>
        <v>PE</v>
      </c>
      <c r="C290" t="str">
        <f t="shared" si="51"/>
        <v>G-1PE</v>
      </c>
      <c r="D290" t="s">
        <v>1324</v>
      </c>
      <c r="E290">
        <f t="shared" ca="1" si="48"/>
        <v>0</v>
      </c>
      <c r="H290" t="str">
        <f t="shared" ca="1" si="52"/>
        <v>'GOOD PE'!</v>
      </c>
      <c r="I290" s="463">
        <f t="shared" ca="1" si="53"/>
        <v>0</v>
      </c>
      <c r="J290" s="463">
        <f t="shared" ca="1" si="54"/>
        <v>0</v>
      </c>
      <c r="K290">
        <f t="shared" ca="1" si="55"/>
        <v>0</v>
      </c>
      <c r="L290">
        <f t="shared" ca="1" si="56"/>
        <v>0</v>
      </c>
      <c r="M290" t="str">
        <f t="shared" ca="1" si="57"/>
        <v>'GOOD PE'!</v>
      </c>
      <c r="N290">
        <f t="shared" ca="1" si="57"/>
        <v>0</v>
      </c>
      <c r="O290" t="str">
        <f t="shared" ca="1" si="58"/>
        <v>C:AP</v>
      </c>
      <c r="P290" t="str">
        <f t="shared" ca="1" si="59"/>
        <v>C9:AP9</v>
      </c>
    </row>
    <row r="291" spans="1:16">
      <c r="A291" t="str">
        <f t="shared" si="49"/>
        <v>01</v>
      </c>
      <c r="B291" t="str">
        <f t="shared" ca="1" si="50"/>
        <v>PU</v>
      </c>
      <c r="C291" t="str">
        <f t="shared" si="51"/>
        <v>G-1PU</v>
      </c>
      <c r="D291" t="s">
        <v>843</v>
      </c>
      <c r="E291">
        <f t="shared" ca="1" si="48"/>
        <v>0</v>
      </c>
      <c r="H291" t="str">
        <f t="shared" ca="1" si="52"/>
        <v>'GOOD PU'!</v>
      </c>
      <c r="I291" s="463">
        <f t="shared" ca="1" si="53"/>
        <v>0</v>
      </c>
      <c r="J291" s="463">
        <f t="shared" ca="1" si="54"/>
        <v>0</v>
      </c>
      <c r="K291">
        <f t="shared" ca="1" si="55"/>
        <v>0</v>
      </c>
      <c r="L291" t="str">
        <f t="shared" ca="1" si="56"/>
        <v>'GOOD PU'!</v>
      </c>
      <c r="M291">
        <f t="shared" ca="1" si="57"/>
        <v>0</v>
      </c>
      <c r="N291">
        <f t="shared" ca="1" si="57"/>
        <v>0</v>
      </c>
      <c r="O291" t="str">
        <f t="shared" ca="1" si="58"/>
        <v>D:t</v>
      </c>
      <c r="P291" t="str">
        <f t="shared" ca="1" si="59"/>
        <v>D9:t9</v>
      </c>
    </row>
    <row r="292" spans="1:16">
      <c r="A292" t="str">
        <f t="shared" si="49"/>
        <v>02</v>
      </c>
      <c r="B292" t="str">
        <f t="shared" ca="1" si="50"/>
        <v>PU</v>
      </c>
      <c r="C292" t="str">
        <f t="shared" si="51"/>
        <v>G-1PU</v>
      </c>
      <c r="D292" t="s">
        <v>844</v>
      </c>
      <c r="E292">
        <f t="shared" ca="1" si="48"/>
        <v>0</v>
      </c>
      <c r="H292" t="str">
        <f t="shared" ca="1" si="52"/>
        <v>'GOOD PU'!</v>
      </c>
      <c r="I292" s="463">
        <f t="shared" ca="1" si="53"/>
        <v>0</v>
      </c>
      <c r="J292" s="463">
        <f t="shared" ca="1" si="54"/>
        <v>0</v>
      </c>
      <c r="K292">
        <f t="shared" ca="1" si="55"/>
        <v>0</v>
      </c>
      <c r="L292" t="str">
        <f t="shared" ca="1" si="56"/>
        <v>'GOOD PU'!</v>
      </c>
      <c r="M292">
        <f t="shared" ca="1" si="57"/>
        <v>0</v>
      </c>
      <c r="N292">
        <f t="shared" ca="1" si="57"/>
        <v>0</v>
      </c>
      <c r="O292" t="str">
        <f t="shared" ca="1" si="58"/>
        <v>D:t</v>
      </c>
      <c r="P292" t="str">
        <f t="shared" ca="1" si="59"/>
        <v>D9:t9</v>
      </c>
    </row>
    <row r="293" spans="1:16">
      <c r="A293" t="str">
        <f t="shared" si="49"/>
        <v>03</v>
      </c>
      <c r="B293" t="str">
        <f t="shared" ca="1" si="50"/>
        <v>PU</v>
      </c>
      <c r="C293" t="str">
        <f t="shared" si="51"/>
        <v>G-1PU</v>
      </c>
      <c r="D293" t="s">
        <v>845</v>
      </c>
      <c r="E293">
        <f t="shared" ca="1" si="48"/>
        <v>0</v>
      </c>
      <c r="H293" t="str">
        <f t="shared" ca="1" si="52"/>
        <v>'GOOD PU'!</v>
      </c>
      <c r="I293" s="463">
        <f t="shared" ca="1" si="53"/>
        <v>0</v>
      </c>
      <c r="J293" s="463">
        <f t="shared" ca="1" si="54"/>
        <v>0</v>
      </c>
      <c r="K293">
        <f t="shared" ca="1" si="55"/>
        <v>0</v>
      </c>
      <c r="L293" t="str">
        <f t="shared" ca="1" si="56"/>
        <v>'GOOD PU'!</v>
      </c>
      <c r="M293">
        <f t="shared" ca="1" si="57"/>
        <v>0</v>
      </c>
      <c r="N293">
        <f t="shared" ca="1" si="57"/>
        <v>0</v>
      </c>
      <c r="O293" t="str">
        <f t="shared" ca="1" si="58"/>
        <v>D:t</v>
      </c>
      <c r="P293" t="str">
        <f t="shared" ca="1" si="59"/>
        <v>D9:t9</v>
      </c>
    </row>
    <row r="294" spans="1:16">
      <c r="A294" t="str">
        <f t="shared" si="49"/>
        <v>04</v>
      </c>
      <c r="B294" t="str">
        <f t="shared" ca="1" si="50"/>
        <v>PU</v>
      </c>
      <c r="C294" t="str">
        <f t="shared" si="51"/>
        <v>G-1PU</v>
      </c>
      <c r="D294" t="s">
        <v>846</v>
      </c>
      <c r="E294">
        <f t="shared" ca="1" si="48"/>
        <v>0</v>
      </c>
      <c r="H294" t="str">
        <f t="shared" ca="1" si="52"/>
        <v>'GOOD PU'!</v>
      </c>
      <c r="I294" s="463">
        <f t="shared" ca="1" si="53"/>
        <v>0</v>
      </c>
      <c r="J294" s="463">
        <f t="shared" ca="1" si="54"/>
        <v>0</v>
      </c>
      <c r="K294">
        <f t="shared" ca="1" si="55"/>
        <v>0</v>
      </c>
      <c r="L294" t="str">
        <f t="shared" ca="1" si="56"/>
        <v>'GOOD PU'!</v>
      </c>
      <c r="M294">
        <f t="shared" ca="1" si="57"/>
        <v>0</v>
      </c>
      <c r="N294">
        <f t="shared" ca="1" si="57"/>
        <v>0</v>
      </c>
      <c r="O294" t="str">
        <f t="shared" ca="1" si="58"/>
        <v>D:t</v>
      </c>
      <c r="P294" t="str">
        <f t="shared" ca="1" si="59"/>
        <v>D9:t9</v>
      </c>
    </row>
    <row r="295" spans="1:16">
      <c r="A295" t="str">
        <f t="shared" si="49"/>
        <v>05</v>
      </c>
      <c r="B295" t="str">
        <f t="shared" ca="1" si="50"/>
        <v>PU</v>
      </c>
      <c r="C295" t="str">
        <f t="shared" si="51"/>
        <v>G-1PU</v>
      </c>
      <c r="D295" t="s">
        <v>847</v>
      </c>
      <c r="E295">
        <f t="shared" ca="1" si="48"/>
        <v>0</v>
      </c>
      <c r="H295" t="str">
        <f t="shared" ca="1" si="52"/>
        <v>'GOOD PU'!</v>
      </c>
      <c r="I295" s="463">
        <f t="shared" ca="1" si="53"/>
        <v>0</v>
      </c>
      <c r="J295" s="463">
        <f t="shared" ca="1" si="54"/>
        <v>0</v>
      </c>
      <c r="K295">
        <f t="shared" ca="1" si="55"/>
        <v>0</v>
      </c>
      <c r="L295" t="str">
        <f t="shared" ca="1" si="56"/>
        <v>'GOOD PU'!</v>
      </c>
      <c r="M295">
        <f t="shared" ca="1" si="57"/>
        <v>0</v>
      </c>
      <c r="N295">
        <f t="shared" ca="1" si="57"/>
        <v>0</v>
      </c>
      <c r="O295" t="str">
        <f t="shared" ca="1" si="58"/>
        <v>D:t</v>
      </c>
      <c r="P295" t="str">
        <f t="shared" ca="1" si="59"/>
        <v>D9:t9</v>
      </c>
    </row>
    <row r="296" spans="1:16">
      <c r="A296" t="str">
        <f t="shared" si="49"/>
        <v>06</v>
      </c>
      <c r="B296" t="str">
        <f t="shared" ca="1" si="50"/>
        <v>PU</v>
      </c>
      <c r="C296" t="str">
        <f t="shared" si="51"/>
        <v>G-1PU</v>
      </c>
      <c r="D296" t="s">
        <v>848</v>
      </c>
      <c r="E296">
        <f t="shared" ca="1" si="48"/>
        <v>0</v>
      </c>
      <c r="H296" t="str">
        <f t="shared" ca="1" si="52"/>
        <v>'GOOD PU'!</v>
      </c>
      <c r="I296" s="463">
        <f t="shared" ca="1" si="53"/>
        <v>0</v>
      </c>
      <c r="J296" s="463">
        <f t="shared" ca="1" si="54"/>
        <v>0</v>
      </c>
      <c r="K296">
        <f t="shared" ca="1" si="55"/>
        <v>0</v>
      </c>
      <c r="L296" t="str">
        <f t="shared" ca="1" si="56"/>
        <v>'GOOD PU'!</v>
      </c>
      <c r="M296">
        <f t="shared" ca="1" si="57"/>
        <v>0</v>
      </c>
      <c r="N296">
        <f t="shared" ca="1" si="57"/>
        <v>0</v>
      </c>
      <c r="O296" t="str">
        <f t="shared" ca="1" si="58"/>
        <v>D:t</v>
      </c>
      <c r="P296" t="str">
        <f t="shared" ca="1" si="59"/>
        <v>D9:t9</v>
      </c>
    </row>
    <row r="297" spans="1:16">
      <c r="A297" t="str">
        <f t="shared" si="49"/>
        <v>09</v>
      </c>
      <c r="B297" t="str">
        <f t="shared" ca="1" si="50"/>
        <v>PU</v>
      </c>
      <c r="C297" t="str">
        <f t="shared" si="51"/>
        <v>G-1PU</v>
      </c>
      <c r="D297" t="s">
        <v>849</v>
      </c>
      <c r="E297">
        <f t="shared" ca="1" si="48"/>
        <v>0</v>
      </c>
      <c r="H297" t="str">
        <f t="shared" ca="1" si="52"/>
        <v>'GOOD PU'!</v>
      </c>
      <c r="I297" s="463">
        <f t="shared" ca="1" si="53"/>
        <v>0</v>
      </c>
      <c r="J297" s="463">
        <f t="shared" ca="1" si="54"/>
        <v>0</v>
      </c>
      <c r="K297">
        <f t="shared" ca="1" si="55"/>
        <v>0</v>
      </c>
      <c r="L297" t="str">
        <f t="shared" ca="1" si="56"/>
        <v>'GOOD PU'!</v>
      </c>
      <c r="M297">
        <f t="shared" ca="1" si="57"/>
        <v>0</v>
      </c>
      <c r="N297">
        <f t="shared" ca="1" si="57"/>
        <v>0</v>
      </c>
      <c r="O297" t="str">
        <f t="shared" ca="1" si="58"/>
        <v>D:t</v>
      </c>
      <c r="P297" t="str">
        <f t="shared" ca="1" si="59"/>
        <v>D9:t9</v>
      </c>
    </row>
    <row r="298" spans="1:16">
      <c r="A298" t="str">
        <f t="shared" si="49"/>
        <v>11</v>
      </c>
      <c r="B298" t="str">
        <f t="shared" ca="1" si="50"/>
        <v>PU</v>
      </c>
      <c r="C298" t="str">
        <f t="shared" si="51"/>
        <v>G-1PU</v>
      </c>
      <c r="D298" t="s">
        <v>850</v>
      </c>
      <c r="E298">
        <f t="shared" ca="1" si="48"/>
        <v>0</v>
      </c>
      <c r="H298" t="str">
        <f t="shared" ca="1" si="52"/>
        <v>'GOOD PU'!</v>
      </c>
      <c r="I298" s="463">
        <f t="shared" ca="1" si="53"/>
        <v>0</v>
      </c>
      <c r="J298" s="463">
        <f t="shared" ca="1" si="54"/>
        <v>0</v>
      </c>
      <c r="K298">
        <f t="shared" ca="1" si="55"/>
        <v>0</v>
      </c>
      <c r="L298" t="str">
        <f t="shared" ca="1" si="56"/>
        <v>'GOOD PU'!</v>
      </c>
      <c r="M298">
        <f t="shared" ca="1" si="57"/>
        <v>0</v>
      </c>
      <c r="N298">
        <f t="shared" ca="1" si="57"/>
        <v>0</v>
      </c>
      <c r="O298" t="str">
        <f t="shared" ca="1" si="58"/>
        <v>D:t</v>
      </c>
      <c r="P298" t="str">
        <f t="shared" ca="1" si="59"/>
        <v>D9:t9</v>
      </c>
    </row>
    <row r="299" spans="1:16">
      <c r="A299" t="str">
        <f t="shared" si="49"/>
        <v>12</v>
      </c>
      <c r="B299" t="str">
        <f t="shared" ca="1" si="50"/>
        <v>PU</v>
      </c>
      <c r="C299" t="str">
        <f t="shared" si="51"/>
        <v>G-1PU</v>
      </c>
      <c r="D299" t="s">
        <v>851</v>
      </c>
      <c r="E299">
        <f t="shared" ca="1" si="48"/>
        <v>0</v>
      </c>
      <c r="H299" t="str">
        <f t="shared" ca="1" si="52"/>
        <v>'GOOD PU'!</v>
      </c>
      <c r="I299" s="463">
        <f t="shared" ca="1" si="53"/>
        <v>0</v>
      </c>
      <c r="J299" s="463">
        <f t="shared" ca="1" si="54"/>
        <v>0</v>
      </c>
      <c r="K299">
        <f t="shared" ca="1" si="55"/>
        <v>0</v>
      </c>
      <c r="L299" t="str">
        <f t="shared" ca="1" si="56"/>
        <v>'GOOD PU'!</v>
      </c>
      <c r="M299">
        <f t="shared" ca="1" si="57"/>
        <v>0</v>
      </c>
      <c r="N299">
        <f t="shared" ca="1" si="57"/>
        <v>0</v>
      </c>
      <c r="O299" t="str">
        <f t="shared" ca="1" si="58"/>
        <v>D:t</v>
      </c>
      <c r="P299" t="str">
        <f t="shared" ca="1" si="59"/>
        <v>D9:t9</v>
      </c>
    </row>
    <row r="300" spans="1:16">
      <c r="A300" t="str">
        <f t="shared" si="49"/>
        <v>14</v>
      </c>
      <c r="B300" t="str">
        <f t="shared" ca="1" si="50"/>
        <v>PU</v>
      </c>
      <c r="C300" t="str">
        <f t="shared" si="51"/>
        <v>G-1PU</v>
      </c>
      <c r="D300" t="s">
        <v>852</v>
      </c>
      <c r="E300">
        <f t="shared" ca="1" si="48"/>
        <v>0</v>
      </c>
      <c r="H300" t="str">
        <f t="shared" ca="1" si="52"/>
        <v>'GOOD PU'!</v>
      </c>
      <c r="I300" s="463">
        <f t="shared" ca="1" si="53"/>
        <v>0</v>
      </c>
      <c r="J300" s="463">
        <f t="shared" ca="1" si="54"/>
        <v>0</v>
      </c>
      <c r="K300">
        <f t="shared" ca="1" si="55"/>
        <v>0</v>
      </c>
      <c r="L300" t="str">
        <f t="shared" ca="1" si="56"/>
        <v>'GOOD PU'!</v>
      </c>
      <c r="M300">
        <f t="shared" ca="1" si="57"/>
        <v>0</v>
      </c>
      <c r="N300">
        <f t="shared" ca="1" si="57"/>
        <v>0</v>
      </c>
      <c r="O300" t="str">
        <f t="shared" ca="1" si="58"/>
        <v>D:t</v>
      </c>
      <c r="P300" t="str">
        <f t="shared" ca="1" si="59"/>
        <v>D9:t9</v>
      </c>
    </row>
    <row r="301" spans="1:16">
      <c r="A301" t="str">
        <f t="shared" si="49"/>
        <v>01</v>
      </c>
      <c r="B301" t="e">
        <f t="shared" ca="1" si="50"/>
        <v>#N/A</v>
      </c>
      <c r="C301" t="str">
        <f t="shared" si="51"/>
        <v>G-2-GRP</v>
      </c>
      <c r="D301" t="s">
        <v>644</v>
      </c>
      <c r="E301">
        <f t="shared" ca="1" si="48"/>
        <v>0</v>
      </c>
      <c r="H301" t="str">
        <f t="shared" ca="1" si="52"/>
        <v/>
      </c>
      <c r="I301" s="463">
        <f t="shared" ca="1" si="53"/>
        <v>0</v>
      </c>
      <c r="J301" s="463">
        <f t="shared" ca="1" si="54"/>
        <v>0</v>
      </c>
      <c r="K301">
        <f t="shared" ca="1" si="55"/>
        <v>0</v>
      </c>
      <c r="L301">
        <f t="shared" ca="1" si="56"/>
        <v>0</v>
      </c>
      <c r="M301">
        <f t="shared" ca="1" si="57"/>
        <v>0</v>
      </c>
      <c r="N301">
        <f t="shared" ca="1" si="57"/>
        <v>0</v>
      </c>
      <c r="O301" t="e">
        <f t="shared" ca="1" si="58"/>
        <v>#N/A</v>
      </c>
      <c r="P301" t="e">
        <f t="shared" ca="1" si="59"/>
        <v>#N/A</v>
      </c>
    </row>
    <row r="302" spans="1:16">
      <c r="A302" t="str">
        <f t="shared" si="49"/>
        <v>02</v>
      </c>
      <c r="B302" t="e">
        <f t="shared" ca="1" si="50"/>
        <v>#N/A</v>
      </c>
      <c r="C302" t="str">
        <f t="shared" si="51"/>
        <v>G-2-GRP</v>
      </c>
      <c r="D302" t="s">
        <v>645</v>
      </c>
      <c r="E302">
        <f t="shared" ca="1" si="48"/>
        <v>0</v>
      </c>
      <c r="H302" t="str">
        <f t="shared" ca="1" si="52"/>
        <v/>
      </c>
      <c r="I302" s="463">
        <f t="shared" ca="1" si="53"/>
        <v>0</v>
      </c>
      <c r="J302" s="463">
        <f t="shared" ca="1" si="54"/>
        <v>0</v>
      </c>
      <c r="K302">
        <f t="shared" ca="1" si="55"/>
        <v>0</v>
      </c>
      <c r="L302">
        <f t="shared" ca="1" si="56"/>
        <v>0</v>
      </c>
      <c r="M302">
        <f t="shared" ca="1" si="57"/>
        <v>0</v>
      </c>
      <c r="N302">
        <f t="shared" ca="1" si="57"/>
        <v>0</v>
      </c>
      <c r="O302" t="e">
        <f t="shared" ca="1" si="58"/>
        <v>#N/A</v>
      </c>
      <c r="P302" t="e">
        <f t="shared" ca="1" si="59"/>
        <v>#N/A</v>
      </c>
    </row>
    <row r="303" spans="1:16">
      <c r="A303" t="str">
        <f t="shared" si="49"/>
        <v>03</v>
      </c>
      <c r="B303" t="e">
        <f t="shared" ca="1" si="50"/>
        <v>#N/A</v>
      </c>
      <c r="C303" t="str">
        <f t="shared" si="51"/>
        <v>G-2-GRP</v>
      </c>
      <c r="D303" t="s">
        <v>646</v>
      </c>
      <c r="E303">
        <f t="shared" ca="1" si="48"/>
        <v>0</v>
      </c>
      <c r="H303" t="str">
        <f t="shared" ca="1" si="52"/>
        <v/>
      </c>
      <c r="I303" s="463">
        <f t="shared" ca="1" si="53"/>
        <v>0</v>
      </c>
      <c r="J303" s="463">
        <f t="shared" ca="1" si="54"/>
        <v>0</v>
      </c>
      <c r="K303">
        <f t="shared" ca="1" si="55"/>
        <v>0</v>
      </c>
      <c r="L303">
        <f t="shared" ca="1" si="56"/>
        <v>0</v>
      </c>
      <c r="M303">
        <f t="shared" ca="1" si="57"/>
        <v>0</v>
      </c>
      <c r="N303">
        <f t="shared" ca="1" si="57"/>
        <v>0</v>
      </c>
      <c r="O303" t="e">
        <f t="shared" ca="1" si="58"/>
        <v>#N/A</v>
      </c>
      <c r="P303" t="e">
        <f t="shared" ca="1" si="59"/>
        <v>#N/A</v>
      </c>
    </row>
    <row r="304" spans="1:16">
      <c r="A304" t="str">
        <f t="shared" si="49"/>
        <v>04</v>
      </c>
      <c r="B304" t="e">
        <f t="shared" ca="1" si="50"/>
        <v>#N/A</v>
      </c>
      <c r="C304" t="str">
        <f t="shared" si="51"/>
        <v>G-2-GRP</v>
      </c>
      <c r="D304" t="s">
        <v>647</v>
      </c>
      <c r="E304">
        <f t="shared" ca="1" si="48"/>
        <v>0</v>
      </c>
      <c r="H304" t="str">
        <f t="shared" ca="1" si="52"/>
        <v/>
      </c>
      <c r="I304" s="463">
        <f t="shared" ca="1" si="53"/>
        <v>0</v>
      </c>
      <c r="J304" s="463">
        <f t="shared" ca="1" si="54"/>
        <v>0</v>
      </c>
      <c r="K304">
        <f t="shared" ca="1" si="55"/>
        <v>0</v>
      </c>
      <c r="L304">
        <f t="shared" ca="1" si="56"/>
        <v>0</v>
      </c>
      <c r="M304">
        <f t="shared" ca="1" si="57"/>
        <v>0</v>
      </c>
      <c r="N304">
        <f t="shared" ca="1" si="57"/>
        <v>0</v>
      </c>
      <c r="O304" t="e">
        <f t="shared" ca="1" si="58"/>
        <v>#N/A</v>
      </c>
      <c r="P304" t="e">
        <f t="shared" ca="1" si="59"/>
        <v>#N/A</v>
      </c>
    </row>
    <row r="305" spans="1:16">
      <c r="A305" t="str">
        <f t="shared" si="49"/>
        <v>05</v>
      </c>
      <c r="B305" t="e">
        <f t="shared" ca="1" si="50"/>
        <v>#N/A</v>
      </c>
      <c r="C305" t="str">
        <f t="shared" si="51"/>
        <v>G-2-GRP</v>
      </c>
      <c r="D305" t="s">
        <v>648</v>
      </c>
      <c r="E305">
        <f t="shared" ca="1" si="48"/>
        <v>0</v>
      </c>
      <c r="H305" t="str">
        <f t="shared" ca="1" si="52"/>
        <v/>
      </c>
      <c r="I305" s="463">
        <f t="shared" ca="1" si="53"/>
        <v>0</v>
      </c>
      <c r="J305" s="463">
        <f t="shared" ca="1" si="54"/>
        <v>0</v>
      </c>
      <c r="K305">
        <f t="shared" ca="1" si="55"/>
        <v>0</v>
      </c>
      <c r="L305">
        <f t="shared" ca="1" si="56"/>
        <v>0</v>
      </c>
      <c r="M305">
        <f t="shared" ca="1" si="57"/>
        <v>0</v>
      </c>
      <c r="N305">
        <f t="shared" ca="1" si="57"/>
        <v>0</v>
      </c>
      <c r="O305" t="e">
        <f t="shared" ca="1" si="58"/>
        <v>#N/A</v>
      </c>
      <c r="P305" t="e">
        <f t="shared" ca="1" si="59"/>
        <v>#N/A</v>
      </c>
    </row>
    <row r="306" spans="1:16">
      <c r="A306" t="str">
        <f t="shared" si="49"/>
        <v>06</v>
      </c>
      <c r="B306" t="e">
        <f t="shared" ca="1" si="50"/>
        <v>#N/A</v>
      </c>
      <c r="C306" t="str">
        <f t="shared" si="51"/>
        <v>G-2-GRP</v>
      </c>
      <c r="D306" t="s">
        <v>649</v>
      </c>
      <c r="E306">
        <f t="shared" ca="1" si="48"/>
        <v>0</v>
      </c>
      <c r="H306" t="str">
        <f t="shared" ca="1" si="52"/>
        <v/>
      </c>
      <c r="I306" s="463">
        <f t="shared" ca="1" si="53"/>
        <v>0</v>
      </c>
      <c r="J306" s="463">
        <f t="shared" ca="1" si="54"/>
        <v>0</v>
      </c>
      <c r="K306">
        <f t="shared" ca="1" si="55"/>
        <v>0</v>
      </c>
      <c r="L306">
        <f t="shared" ca="1" si="56"/>
        <v>0</v>
      </c>
      <c r="M306">
        <f t="shared" ca="1" si="57"/>
        <v>0</v>
      </c>
      <c r="N306">
        <f t="shared" ca="1" si="57"/>
        <v>0</v>
      </c>
      <c r="O306" t="e">
        <f t="shared" ca="1" si="58"/>
        <v>#N/A</v>
      </c>
      <c r="P306" t="e">
        <f t="shared" ca="1" si="59"/>
        <v>#N/A</v>
      </c>
    </row>
    <row r="307" spans="1:16">
      <c r="A307" t="str">
        <f t="shared" si="49"/>
        <v>07</v>
      </c>
      <c r="B307" t="e">
        <f t="shared" ca="1" si="50"/>
        <v>#N/A</v>
      </c>
      <c r="C307" t="str">
        <f t="shared" si="51"/>
        <v>G-2-GRP</v>
      </c>
      <c r="D307" t="s">
        <v>650</v>
      </c>
      <c r="E307">
        <f t="shared" ca="1" si="48"/>
        <v>0</v>
      </c>
      <c r="H307" t="str">
        <f t="shared" ca="1" si="52"/>
        <v/>
      </c>
      <c r="I307" s="463">
        <f t="shared" ca="1" si="53"/>
        <v>0</v>
      </c>
      <c r="J307" s="463">
        <f t="shared" ca="1" si="54"/>
        <v>0</v>
      </c>
      <c r="K307">
        <f t="shared" ca="1" si="55"/>
        <v>0</v>
      </c>
      <c r="L307">
        <f t="shared" ca="1" si="56"/>
        <v>0</v>
      </c>
      <c r="M307">
        <f t="shared" ca="1" si="57"/>
        <v>0</v>
      </c>
      <c r="N307">
        <f t="shared" ca="1" si="57"/>
        <v>0</v>
      </c>
      <c r="O307" t="e">
        <f t="shared" ca="1" si="58"/>
        <v>#N/A</v>
      </c>
      <c r="P307" t="e">
        <f t="shared" ca="1" si="59"/>
        <v>#N/A</v>
      </c>
    </row>
    <row r="308" spans="1:16">
      <c r="A308" t="str">
        <f t="shared" si="49"/>
        <v>08</v>
      </c>
      <c r="B308" t="e">
        <f t="shared" ca="1" si="50"/>
        <v>#N/A</v>
      </c>
      <c r="C308" t="str">
        <f t="shared" si="51"/>
        <v>G-2-GRP</v>
      </c>
      <c r="D308" t="s">
        <v>651</v>
      </c>
      <c r="E308">
        <f t="shared" ca="1" si="48"/>
        <v>0</v>
      </c>
      <c r="H308" t="str">
        <f t="shared" ref="H308:H371" ca="1" si="60">IF(I308&lt;&gt;0,I308,IF(J308&lt;&gt;0,J308,IF(K308&lt;&gt;0,K308,IF(L308&lt;&gt;0,L308,IF(M308&lt;&gt;0,M308,"")))))</f>
        <v/>
      </c>
      <c r="I308" s="463">
        <f t="shared" ca="1" si="53"/>
        <v>0</v>
      </c>
      <c r="J308" s="463">
        <f t="shared" ca="1" si="54"/>
        <v>0</v>
      </c>
      <c r="K308">
        <f t="shared" ca="1" si="55"/>
        <v>0</v>
      </c>
      <c r="L308">
        <f t="shared" ca="1" si="56"/>
        <v>0</v>
      </c>
      <c r="M308">
        <f t="shared" ca="1" si="57"/>
        <v>0</v>
      </c>
      <c r="N308">
        <f t="shared" ca="1" si="57"/>
        <v>0</v>
      </c>
      <c r="O308" t="e">
        <f t="shared" ca="1" si="58"/>
        <v>#N/A</v>
      </c>
      <c r="P308" t="e">
        <f t="shared" ca="1" si="59"/>
        <v>#N/A</v>
      </c>
    </row>
    <row r="309" spans="1:16">
      <c r="A309" t="str">
        <f t="shared" si="49"/>
        <v>09</v>
      </c>
      <c r="B309" t="e">
        <f t="shared" ca="1" si="50"/>
        <v>#N/A</v>
      </c>
      <c r="C309" t="str">
        <f t="shared" si="51"/>
        <v>G-2-GRP</v>
      </c>
      <c r="D309" t="s">
        <v>652</v>
      </c>
      <c r="E309">
        <f t="shared" ca="1" si="48"/>
        <v>0</v>
      </c>
      <c r="H309" t="str">
        <f t="shared" ca="1" si="60"/>
        <v/>
      </c>
      <c r="I309" s="463">
        <f t="shared" ca="1" si="53"/>
        <v>0</v>
      </c>
      <c r="J309" s="463">
        <f t="shared" ca="1" si="54"/>
        <v>0</v>
      </c>
      <c r="K309">
        <f t="shared" ca="1" si="55"/>
        <v>0</v>
      </c>
      <c r="L309">
        <f t="shared" ca="1" si="56"/>
        <v>0</v>
      </c>
      <c r="M309">
        <f t="shared" ca="1" si="57"/>
        <v>0</v>
      </c>
      <c r="N309">
        <f t="shared" ca="1" si="57"/>
        <v>0</v>
      </c>
      <c r="O309" t="e">
        <f t="shared" ca="1" si="58"/>
        <v>#N/A</v>
      </c>
      <c r="P309" t="e">
        <f t="shared" ca="1" si="59"/>
        <v>#N/A</v>
      </c>
    </row>
    <row r="310" spans="1:16">
      <c r="A310" t="str">
        <f t="shared" si="49"/>
        <v>10</v>
      </c>
      <c r="B310" t="e">
        <f t="shared" ca="1" si="50"/>
        <v>#N/A</v>
      </c>
      <c r="C310" t="str">
        <f t="shared" si="51"/>
        <v>G-2-GRP</v>
      </c>
      <c r="D310" t="s">
        <v>653</v>
      </c>
      <c r="E310">
        <f t="shared" ca="1" si="48"/>
        <v>0</v>
      </c>
      <c r="H310" t="str">
        <f t="shared" ca="1" si="60"/>
        <v/>
      </c>
      <c r="I310" s="463">
        <f t="shared" ca="1" si="53"/>
        <v>0</v>
      </c>
      <c r="J310" s="463">
        <f t="shared" ca="1" si="54"/>
        <v>0</v>
      </c>
      <c r="K310">
        <f t="shared" ca="1" si="55"/>
        <v>0</v>
      </c>
      <c r="L310">
        <f t="shared" ca="1" si="56"/>
        <v>0</v>
      </c>
      <c r="M310">
        <f t="shared" ca="1" si="57"/>
        <v>0</v>
      </c>
      <c r="N310">
        <f t="shared" ca="1" si="57"/>
        <v>0</v>
      </c>
      <c r="O310" t="e">
        <f t="shared" ca="1" si="58"/>
        <v>#N/A</v>
      </c>
      <c r="P310" t="e">
        <f t="shared" ca="1" si="59"/>
        <v>#N/A</v>
      </c>
    </row>
    <row r="311" spans="1:16">
      <c r="A311" t="str">
        <f t="shared" si="49"/>
        <v>100</v>
      </c>
      <c r="B311" t="e">
        <f t="shared" ca="1" si="50"/>
        <v>#N/A</v>
      </c>
      <c r="C311" t="str">
        <f t="shared" si="51"/>
        <v>G-2-GRP</v>
      </c>
      <c r="D311" t="s">
        <v>654</v>
      </c>
      <c r="E311">
        <f t="shared" ca="1" si="48"/>
        <v>0</v>
      </c>
      <c r="H311" t="str">
        <f t="shared" ca="1" si="60"/>
        <v/>
      </c>
      <c r="I311" s="463">
        <f t="shared" ca="1" si="53"/>
        <v>0</v>
      </c>
      <c r="J311" s="463">
        <f t="shared" ca="1" si="54"/>
        <v>0</v>
      </c>
      <c r="K311">
        <f t="shared" ca="1" si="55"/>
        <v>0</v>
      </c>
      <c r="L311">
        <f t="shared" ca="1" si="56"/>
        <v>0</v>
      </c>
      <c r="M311">
        <f t="shared" ca="1" si="57"/>
        <v>0</v>
      </c>
      <c r="N311">
        <f t="shared" ca="1" si="57"/>
        <v>0</v>
      </c>
      <c r="O311" t="e">
        <f t="shared" ca="1" si="58"/>
        <v>#N/A</v>
      </c>
      <c r="P311" t="e">
        <f t="shared" ca="1" si="59"/>
        <v>#N/A</v>
      </c>
    </row>
    <row r="312" spans="1:16">
      <c r="A312" t="str">
        <f t="shared" si="49"/>
        <v>11</v>
      </c>
      <c r="B312" t="e">
        <f t="shared" ca="1" si="50"/>
        <v>#N/A</v>
      </c>
      <c r="C312" t="str">
        <f t="shared" si="51"/>
        <v>G-2-GRP</v>
      </c>
      <c r="D312" t="s">
        <v>655</v>
      </c>
      <c r="E312">
        <f t="shared" ca="1" si="48"/>
        <v>0</v>
      </c>
      <c r="H312" t="str">
        <f t="shared" ca="1" si="60"/>
        <v/>
      </c>
      <c r="I312" s="463">
        <f t="shared" ca="1" si="53"/>
        <v>0</v>
      </c>
      <c r="J312" s="463">
        <f t="shared" ca="1" si="54"/>
        <v>0</v>
      </c>
      <c r="K312">
        <f t="shared" ca="1" si="55"/>
        <v>0</v>
      </c>
      <c r="L312">
        <f t="shared" ca="1" si="56"/>
        <v>0</v>
      </c>
      <c r="M312">
        <f t="shared" ca="1" si="57"/>
        <v>0</v>
      </c>
      <c r="N312">
        <f t="shared" ca="1" si="57"/>
        <v>0</v>
      </c>
      <c r="O312" t="e">
        <f t="shared" ca="1" si="58"/>
        <v>#N/A</v>
      </c>
      <c r="P312" t="e">
        <f t="shared" ca="1" si="59"/>
        <v>#N/A</v>
      </c>
    </row>
    <row r="313" spans="1:16">
      <c r="A313" t="str">
        <f t="shared" si="49"/>
        <v>12</v>
      </c>
      <c r="B313" t="e">
        <f t="shared" ca="1" si="50"/>
        <v>#N/A</v>
      </c>
      <c r="C313" t="str">
        <f t="shared" si="51"/>
        <v>G-2-GRP</v>
      </c>
      <c r="D313" t="s">
        <v>656</v>
      </c>
      <c r="E313">
        <f t="shared" ca="1" si="48"/>
        <v>0</v>
      </c>
      <c r="H313" t="str">
        <f t="shared" ca="1" si="60"/>
        <v/>
      </c>
      <c r="I313" s="463">
        <f t="shared" ca="1" si="53"/>
        <v>0</v>
      </c>
      <c r="J313" s="463">
        <f t="shared" ca="1" si="54"/>
        <v>0</v>
      </c>
      <c r="K313">
        <f t="shared" ca="1" si="55"/>
        <v>0</v>
      </c>
      <c r="L313">
        <f t="shared" ca="1" si="56"/>
        <v>0</v>
      </c>
      <c r="M313">
        <f t="shared" ca="1" si="57"/>
        <v>0</v>
      </c>
      <c r="N313">
        <f t="shared" ca="1" si="57"/>
        <v>0</v>
      </c>
      <c r="O313" t="e">
        <f t="shared" ca="1" si="58"/>
        <v>#N/A</v>
      </c>
      <c r="P313" t="e">
        <f t="shared" ca="1" si="59"/>
        <v>#N/A</v>
      </c>
    </row>
    <row r="314" spans="1:16">
      <c r="A314" t="str">
        <f t="shared" si="49"/>
        <v>13</v>
      </c>
      <c r="B314" t="e">
        <f t="shared" ca="1" si="50"/>
        <v>#N/A</v>
      </c>
      <c r="C314" t="str">
        <f t="shared" si="51"/>
        <v>G-2-GRP</v>
      </c>
      <c r="D314" t="s">
        <v>657</v>
      </c>
      <c r="E314">
        <f t="shared" ca="1" si="48"/>
        <v>0</v>
      </c>
      <c r="H314" t="str">
        <f t="shared" ca="1" si="60"/>
        <v/>
      </c>
      <c r="I314" s="463">
        <f t="shared" ca="1" si="53"/>
        <v>0</v>
      </c>
      <c r="J314" s="463">
        <f t="shared" ca="1" si="54"/>
        <v>0</v>
      </c>
      <c r="K314">
        <f t="shared" ca="1" si="55"/>
        <v>0</v>
      </c>
      <c r="L314">
        <f t="shared" ca="1" si="56"/>
        <v>0</v>
      </c>
      <c r="M314">
        <f t="shared" ca="1" si="57"/>
        <v>0</v>
      </c>
      <c r="N314">
        <f t="shared" ca="1" si="57"/>
        <v>0</v>
      </c>
      <c r="O314" t="e">
        <f t="shared" ca="1" si="58"/>
        <v>#N/A</v>
      </c>
      <c r="P314" t="e">
        <f t="shared" ca="1" si="59"/>
        <v>#N/A</v>
      </c>
    </row>
    <row r="315" spans="1:16">
      <c r="A315" t="str">
        <f t="shared" si="49"/>
        <v>15</v>
      </c>
      <c r="B315" t="e">
        <f t="shared" ca="1" si="50"/>
        <v>#N/A</v>
      </c>
      <c r="C315" t="str">
        <f t="shared" si="51"/>
        <v>G-2-GRP</v>
      </c>
      <c r="D315" t="s">
        <v>658</v>
      </c>
      <c r="E315">
        <f t="shared" ca="1" si="48"/>
        <v>0</v>
      </c>
      <c r="H315" t="str">
        <f t="shared" ca="1" si="60"/>
        <v/>
      </c>
      <c r="I315" s="463">
        <f t="shared" ca="1" si="53"/>
        <v>0</v>
      </c>
      <c r="J315" s="463">
        <f t="shared" ca="1" si="54"/>
        <v>0</v>
      </c>
      <c r="K315">
        <f t="shared" ca="1" si="55"/>
        <v>0</v>
      </c>
      <c r="L315">
        <f t="shared" ca="1" si="56"/>
        <v>0</v>
      </c>
      <c r="M315">
        <f t="shared" ca="1" si="57"/>
        <v>0</v>
      </c>
      <c r="N315">
        <f t="shared" ca="1" si="57"/>
        <v>0</v>
      </c>
      <c r="O315" t="e">
        <f t="shared" ca="1" si="58"/>
        <v>#N/A</v>
      </c>
      <c r="P315" t="e">
        <f t="shared" ca="1" si="59"/>
        <v>#N/A</v>
      </c>
    </row>
    <row r="316" spans="1:16">
      <c r="A316" t="str">
        <f t="shared" si="49"/>
        <v>19</v>
      </c>
      <c r="B316" t="e">
        <f t="shared" ca="1" si="50"/>
        <v>#N/A</v>
      </c>
      <c r="C316" t="str">
        <f t="shared" si="51"/>
        <v>G-2-GRP</v>
      </c>
      <c r="D316" t="s">
        <v>1325</v>
      </c>
      <c r="E316">
        <f t="shared" ca="1" si="48"/>
        <v>0</v>
      </c>
      <c r="H316" t="str">
        <f t="shared" ca="1" si="60"/>
        <v/>
      </c>
      <c r="I316" s="463">
        <f t="shared" ca="1" si="53"/>
        <v>0</v>
      </c>
      <c r="J316" s="463">
        <f t="shared" ca="1" si="54"/>
        <v>0</v>
      </c>
      <c r="K316">
        <f t="shared" ca="1" si="55"/>
        <v>0</v>
      </c>
      <c r="L316">
        <f t="shared" ca="1" si="56"/>
        <v>0</v>
      </c>
      <c r="M316">
        <f t="shared" ca="1" si="57"/>
        <v>0</v>
      </c>
      <c r="N316">
        <f t="shared" ca="1" si="57"/>
        <v>0</v>
      </c>
      <c r="O316" t="e">
        <f t="shared" ca="1" si="58"/>
        <v>#N/A</v>
      </c>
      <c r="P316" t="e">
        <f t="shared" ca="1" si="59"/>
        <v>#N/A</v>
      </c>
    </row>
    <row r="317" spans="1:16">
      <c r="A317" t="str">
        <f t="shared" si="49"/>
        <v>34</v>
      </c>
      <c r="B317" t="e">
        <f t="shared" ca="1" si="50"/>
        <v>#N/A</v>
      </c>
      <c r="C317" t="str">
        <f t="shared" si="51"/>
        <v>G-2-GRP</v>
      </c>
      <c r="D317" t="s">
        <v>1326</v>
      </c>
      <c r="E317">
        <f t="shared" ca="1" si="48"/>
        <v>0</v>
      </c>
      <c r="H317" t="str">
        <f t="shared" ca="1" si="60"/>
        <v/>
      </c>
      <c r="I317" s="463">
        <f t="shared" ca="1" si="53"/>
        <v>0</v>
      </c>
      <c r="J317" s="463">
        <f t="shared" ca="1" si="54"/>
        <v>0</v>
      </c>
      <c r="K317">
        <f t="shared" ca="1" si="55"/>
        <v>0</v>
      </c>
      <c r="L317">
        <f t="shared" ca="1" si="56"/>
        <v>0</v>
      </c>
      <c r="M317">
        <f t="shared" ca="1" si="57"/>
        <v>0</v>
      </c>
      <c r="N317">
        <f t="shared" ca="1" si="57"/>
        <v>0</v>
      </c>
      <c r="O317" t="e">
        <f t="shared" ca="1" si="58"/>
        <v>#N/A</v>
      </c>
      <c r="P317" t="e">
        <f t="shared" ca="1" si="59"/>
        <v>#N/A</v>
      </c>
    </row>
    <row r="318" spans="1:16">
      <c r="A318" t="str">
        <f t="shared" si="49"/>
        <v>35</v>
      </c>
      <c r="B318" t="e">
        <f t="shared" ca="1" si="50"/>
        <v>#N/A</v>
      </c>
      <c r="C318" t="str">
        <f t="shared" si="51"/>
        <v>G-2-GRP</v>
      </c>
      <c r="D318" t="s">
        <v>1327</v>
      </c>
      <c r="E318">
        <f t="shared" ca="1" si="48"/>
        <v>0</v>
      </c>
      <c r="H318" t="str">
        <f t="shared" ca="1" si="60"/>
        <v/>
      </c>
      <c r="I318" s="463">
        <f t="shared" ca="1" si="53"/>
        <v>0</v>
      </c>
      <c r="J318" s="463">
        <f t="shared" ca="1" si="54"/>
        <v>0</v>
      </c>
      <c r="K318">
        <f t="shared" ca="1" si="55"/>
        <v>0</v>
      </c>
      <c r="L318">
        <f t="shared" ca="1" si="56"/>
        <v>0</v>
      </c>
      <c r="M318">
        <f t="shared" ca="1" si="57"/>
        <v>0</v>
      </c>
      <c r="N318">
        <f t="shared" ca="1" si="57"/>
        <v>0</v>
      </c>
      <c r="O318" t="e">
        <f t="shared" ca="1" si="58"/>
        <v>#N/A</v>
      </c>
      <c r="P318" t="e">
        <f t="shared" ca="1" si="59"/>
        <v>#N/A</v>
      </c>
    </row>
    <row r="319" spans="1:16">
      <c r="A319" t="str">
        <f t="shared" si="49"/>
        <v>36</v>
      </c>
      <c r="B319" t="e">
        <f t="shared" ca="1" si="50"/>
        <v>#N/A</v>
      </c>
      <c r="C319" t="str">
        <f t="shared" si="51"/>
        <v>G-2-GRP</v>
      </c>
      <c r="D319" t="s">
        <v>1328</v>
      </c>
      <c r="E319">
        <f t="shared" ca="1" si="48"/>
        <v>0</v>
      </c>
      <c r="H319" t="str">
        <f t="shared" ca="1" si="60"/>
        <v/>
      </c>
      <c r="I319" s="463">
        <f t="shared" ca="1" si="53"/>
        <v>0</v>
      </c>
      <c r="J319" s="463">
        <f t="shared" ca="1" si="54"/>
        <v>0</v>
      </c>
      <c r="K319">
        <f t="shared" ca="1" si="55"/>
        <v>0</v>
      </c>
      <c r="L319">
        <f t="shared" ca="1" si="56"/>
        <v>0</v>
      </c>
      <c r="M319">
        <f t="shared" ca="1" si="57"/>
        <v>0</v>
      </c>
      <c r="N319">
        <f t="shared" ca="1" si="57"/>
        <v>0</v>
      </c>
      <c r="O319" t="e">
        <f t="shared" ca="1" si="58"/>
        <v>#N/A</v>
      </c>
      <c r="P319" t="e">
        <f t="shared" ca="1" si="59"/>
        <v>#N/A</v>
      </c>
    </row>
    <row r="320" spans="1:16">
      <c r="A320" t="str">
        <f t="shared" si="49"/>
        <v>01</v>
      </c>
      <c r="B320" t="str">
        <f t="shared" ca="1" si="50"/>
        <v>PE</v>
      </c>
      <c r="C320" t="str">
        <f t="shared" si="51"/>
        <v>G-20PE</v>
      </c>
      <c r="D320" t="s">
        <v>297</v>
      </c>
      <c r="E320">
        <f t="shared" ca="1" si="48"/>
        <v>0</v>
      </c>
      <c r="H320" t="str">
        <f t="shared" ca="1" si="60"/>
        <v>'GOOD PE'!</v>
      </c>
      <c r="I320" s="463">
        <f t="shared" ca="1" si="53"/>
        <v>0</v>
      </c>
      <c r="J320" s="463">
        <f t="shared" ca="1" si="54"/>
        <v>0</v>
      </c>
      <c r="K320">
        <f t="shared" ca="1" si="55"/>
        <v>0</v>
      </c>
      <c r="L320">
        <f t="shared" ca="1" si="56"/>
        <v>0</v>
      </c>
      <c r="M320" t="str">
        <f t="shared" ca="1" si="57"/>
        <v>'GOOD PE'!</v>
      </c>
      <c r="N320">
        <f t="shared" ca="1" si="57"/>
        <v>0</v>
      </c>
      <c r="O320" t="str">
        <f t="shared" ca="1" si="58"/>
        <v>C:AP</v>
      </c>
      <c r="P320" t="str">
        <f t="shared" ca="1" si="59"/>
        <v>C9:AP9</v>
      </c>
    </row>
    <row r="321" spans="1:16">
      <c r="A321" t="str">
        <f t="shared" si="49"/>
        <v>02</v>
      </c>
      <c r="B321" t="str">
        <f t="shared" ca="1" si="50"/>
        <v>PE</v>
      </c>
      <c r="C321" t="str">
        <f t="shared" si="51"/>
        <v>G-20PE</v>
      </c>
      <c r="D321" t="s">
        <v>298</v>
      </c>
      <c r="E321">
        <f t="shared" ca="1" si="48"/>
        <v>0</v>
      </c>
      <c r="H321" t="str">
        <f t="shared" ca="1" si="60"/>
        <v>'GOOD PE'!</v>
      </c>
      <c r="I321" s="463">
        <f t="shared" ca="1" si="53"/>
        <v>0</v>
      </c>
      <c r="J321" s="463">
        <f t="shared" ca="1" si="54"/>
        <v>0</v>
      </c>
      <c r="K321">
        <f t="shared" ca="1" si="55"/>
        <v>0</v>
      </c>
      <c r="L321">
        <f t="shared" ca="1" si="56"/>
        <v>0</v>
      </c>
      <c r="M321" t="str">
        <f t="shared" ca="1" si="57"/>
        <v>'GOOD PE'!</v>
      </c>
      <c r="N321">
        <f t="shared" ca="1" si="57"/>
        <v>0</v>
      </c>
      <c r="O321" t="str">
        <f t="shared" ca="1" si="58"/>
        <v>C:AP</v>
      </c>
      <c r="P321" t="str">
        <f t="shared" ca="1" si="59"/>
        <v>C9:AP9</v>
      </c>
    </row>
    <row r="322" spans="1:16">
      <c r="A322" t="str">
        <f t="shared" si="49"/>
        <v>03</v>
      </c>
      <c r="B322" t="str">
        <f t="shared" ca="1" si="50"/>
        <v>PE</v>
      </c>
      <c r="C322" t="str">
        <f t="shared" si="51"/>
        <v>G-20PE</v>
      </c>
      <c r="D322" t="s">
        <v>299</v>
      </c>
      <c r="E322">
        <f t="shared" ca="1" si="48"/>
        <v>0</v>
      </c>
      <c r="H322" t="str">
        <f t="shared" ca="1" si="60"/>
        <v>'GOOD PE'!</v>
      </c>
      <c r="I322" s="463">
        <f t="shared" ca="1" si="53"/>
        <v>0</v>
      </c>
      <c r="J322" s="463">
        <f t="shared" ca="1" si="54"/>
        <v>0</v>
      </c>
      <c r="K322">
        <f t="shared" ca="1" si="55"/>
        <v>0</v>
      </c>
      <c r="L322">
        <f t="shared" ca="1" si="56"/>
        <v>0</v>
      </c>
      <c r="M322" t="str">
        <f t="shared" ca="1" si="57"/>
        <v>'GOOD PE'!</v>
      </c>
      <c r="N322">
        <f t="shared" ca="1" si="57"/>
        <v>0</v>
      </c>
      <c r="O322" t="str">
        <f t="shared" ca="1" si="58"/>
        <v>C:AP</v>
      </c>
      <c r="P322" t="str">
        <f t="shared" ca="1" si="59"/>
        <v>C9:AP9</v>
      </c>
    </row>
    <row r="323" spans="1:16">
      <c r="A323" t="str">
        <f t="shared" si="49"/>
        <v>04</v>
      </c>
      <c r="B323" t="str">
        <f t="shared" ca="1" si="50"/>
        <v>PE</v>
      </c>
      <c r="C323" t="str">
        <f t="shared" si="51"/>
        <v>G-20PE</v>
      </c>
      <c r="D323" t="s">
        <v>300</v>
      </c>
      <c r="E323">
        <f t="shared" ca="1" si="48"/>
        <v>0</v>
      </c>
      <c r="H323" t="str">
        <f t="shared" ca="1" si="60"/>
        <v>'GOOD PE'!</v>
      </c>
      <c r="I323" s="463">
        <f t="shared" ca="1" si="53"/>
        <v>0</v>
      </c>
      <c r="J323" s="463">
        <f t="shared" ca="1" si="54"/>
        <v>0</v>
      </c>
      <c r="K323">
        <f t="shared" ca="1" si="55"/>
        <v>0</v>
      </c>
      <c r="L323">
        <f t="shared" ca="1" si="56"/>
        <v>0</v>
      </c>
      <c r="M323" t="str">
        <f t="shared" ca="1" si="57"/>
        <v>'GOOD PE'!</v>
      </c>
      <c r="N323">
        <f t="shared" ca="1" si="57"/>
        <v>0</v>
      </c>
      <c r="O323" t="str">
        <f t="shared" ca="1" si="58"/>
        <v>C:AP</v>
      </c>
      <c r="P323" t="str">
        <f t="shared" ca="1" si="59"/>
        <v>C9:AP9</v>
      </c>
    </row>
    <row r="324" spans="1:16">
      <c r="A324" t="str">
        <f t="shared" si="49"/>
        <v>05</v>
      </c>
      <c r="B324" t="str">
        <f t="shared" ca="1" si="50"/>
        <v>PE</v>
      </c>
      <c r="C324" t="str">
        <f t="shared" si="51"/>
        <v>G-20PE</v>
      </c>
      <c r="D324" t="s">
        <v>301</v>
      </c>
      <c r="E324">
        <f t="shared" ca="1" si="48"/>
        <v>0</v>
      </c>
      <c r="H324" t="str">
        <f t="shared" ca="1" si="60"/>
        <v>'GOOD PE'!</v>
      </c>
      <c r="I324" s="463">
        <f t="shared" ca="1" si="53"/>
        <v>0</v>
      </c>
      <c r="J324" s="463">
        <f t="shared" ca="1" si="54"/>
        <v>0</v>
      </c>
      <c r="K324">
        <f t="shared" ca="1" si="55"/>
        <v>0</v>
      </c>
      <c r="L324">
        <f t="shared" ca="1" si="56"/>
        <v>0</v>
      </c>
      <c r="M324" t="str">
        <f t="shared" ca="1" si="57"/>
        <v>'GOOD PE'!</v>
      </c>
      <c r="N324">
        <f t="shared" ca="1" si="57"/>
        <v>0</v>
      </c>
      <c r="O324" t="str">
        <f t="shared" ca="1" si="58"/>
        <v>C:AP</v>
      </c>
      <c r="P324" t="str">
        <f t="shared" ca="1" si="59"/>
        <v>C9:AP9</v>
      </c>
    </row>
    <row r="325" spans="1:16">
      <c r="A325" t="str">
        <f t="shared" si="49"/>
        <v>06</v>
      </c>
      <c r="B325" t="str">
        <f t="shared" ca="1" si="50"/>
        <v>PE</v>
      </c>
      <c r="C325" t="str">
        <f t="shared" si="51"/>
        <v>G-20PE</v>
      </c>
      <c r="D325" t="s">
        <v>302</v>
      </c>
      <c r="E325">
        <f t="shared" ca="1" si="48"/>
        <v>0</v>
      </c>
      <c r="H325" t="str">
        <f t="shared" ca="1" si="60"/>
        <v>'GOOD PE'!</v>
      </c>
      <c r="I325" s="463">
        <f t="shared" ca="1" si="53"/>
        <v>0</v>
      </c>
      <c r="J325" s="463">
        <f t="shared" ca="1" si="54"/>
        <v>0</v>
      </c>
      <c r="K325">
        <f t="shared" ca="1" si="55"/>
        <v>0</v>
      </c>
      <c r="L325">
        <f t="shared" ca="1" si="56"/>
        <v>0</v>
      </c>
      <c r="M325" t="str">
        <f t="shared" ca="1" si="57"/>
        <v>'GOOD PE'!</v>
      </c>
      <c r="N325">
        <f t="shared" ca="1" si="57"/>
        <v>0</v>
      </c>
      <c r="O325" t="str">
        <f t="shared" ca="1" si="58"/>
        <v>C:AP</v>
      </c>
      <c r="P325" t="str">
        <f t="shared" ca="1" si="59"/>
        <v>C9:AP9</v>
      </c>
    </row>
    <row r="326" spans="1:16">
      <c r="A326" t="str">
        <f t="shared" si="49"/>
        <v>07</v>
      </c>
      <c r="B326" t="str">
        <f t="shared" ca="1" si="50"/>
        <v>PE</v>
      </c>
      <c r="C326" t="str">
        <f t="shared" si="51"/>
        <v>G-20PE</v>
      </c>
      <c r="D326" t="s">
        <v>467</v>
      </c>
      <c r="E326">
        <f t="shared" ca="1" si="48"/>
        <v>0</v>
      </c>
      <c r="H326" t="str">
        <f t="shared" ca="1" si="60"/>
        <v>'GOOD PE'!</v>
      </c>
      <c r="I326" s="463">
        <f t="shared" ca="1" si="53"/>
        <v>0</v>
      </c>
      <c r="J326" s="463">
        <f t="shared" ca="1" si="54"/>
        <v>0</v>
      </c>
      <c r="K326">
        <f t="shared" ca="1" si="55"/>
        <v>0</v>
      </c>
      <c r="L326">
        <f t="shared" ca="1" si="56"/>
        <v>0</v>
      </c>
      <c r="M326" t="str">
        <f t="shared" ca="1" si="57"/>
        <v>'GOOD PE'!</v>
      </c>
      <c r="N326">
        <f t="shared" ca="1" si="57"/>
        <v>0</v>
      </c>
      <c r="O326" t="str">
        <f t="shared" ca="1" si="58"/>
        <v>C:AP</v>
      </c>
      <c r="P326" t="str">
        <f t="shared" ca="1" si="59"/>
        <v>C9:AP9</v>
      </c>
    </row>
    <row r="327" spans="1:16">
      <c r="A327" t="str">
        <f t="shared" si="49"/>
        <v>08</v>
      </c>
      <c r="B327" t="str">
        <f t="shared" ca="1" si="50"/>
        <v>PE</v>
      </c>
      <c r="C327" t="str">
        <f t="shared" si="51"/>
        <v>G-20PE</v>
      </c>
      <c r="D327" t="s">
        <v>488</v>
      </c>
      <c r="E327">
        <f t="shared" ca="1" si="48"/>
        <v>0</v>
      </c>
      <c r="H327" t="str">
        <f t="shared" ca="1" si="60"/>
        <v>'GOOD PE'!</v>
      </c>
      <c r="I327" s="463">
        <f t="shared" ca="1" si="53"/>
        <v>0</v>
      </c>
      <c r="J327" s="463">
        <f t="shared" ca="1" si="54"/>
        <v>0</v>
      </c>
      <c r="K327">
        <f t="shared" ca="1" si="55"/>
        <v>0</v>
      </c>
      <c r="L327">
        <f t="shared" ca="1" si="56"/>
        <v>0</v>
      </c>
      <c r="M327" t="str">
        <f t="shared" ca="1" si="57"/>
        <v>'GOOD PE'!</v>
      </c>
      <c r="N327">
        <f t="shared" ca="1" si="57"/>
        <v>0</v>
      </c>
      <c r="O327" t="str">
        <f t="shared" ca="1" si="58"/>
        <v>C:AP</v>
      </c>
      <c r="P327" t="str">
        <f t="shared" ca="1" si="59"/>
        <v>C9:AP9</v>
      </c>
    </row>
    <row r="328" spans="1:16">
      <c r="A328" t="str">
        <f t="shared" si="49"/>
        <v>09</v>
      </c>
      <c r="B328" t="str">
        <f t="shared" ca="1" si="50"/>
        <v>PE</v>
      </c>
      <c r="C328" t="str">
        <f t="shared" si="51"/>
        <v>G-20PE</v>
      </c>
      <c r="D328" t="s">
        <v>303</v>
      </c>
      <c r="E328">
        <f t="shared" ca="1" si="48"/>
        <v>0</v>
      </c>
      <c r="H328" t="str">
        <f t="shared" ca="1" si="60"/>
        <v>'GOOD PE'!</v>
      </c>
      <c r="I328" s="463">
        <f t="shared" ca="1" si="53"/>
        <v>0</v>
      </c>
      <c r="J328" s="463">
        <f t="shared" ca="1" si="54"/>
        <v>0</v>
      </c>
      <c r="K328">
        <f t="shared" ca="1" si="55"/>
        <v>0</v>
      </c>
      <c r="L328">
        <f t="shared" ca="1" si="56"/>
        <v>0</v>
      </c>
      <c r="M328" t="str">
        <f t="shared" ca="1" si="57"/>
        <v>'GOOD PE'!</v>
      </c>
      <c r="N328">
        <f t="shared" ca="1" si="57"/>
        <v>0</v>
      </c>
      <c r="O328" t="str">
        <f t="shared" ca="1" si="58"/>
        <v>C:AP</v>
      </c>
      <c r="P328" t="str">
        <f t="shared" ca="1" si="59"/>
        <v>C9:AP9</v>
      </c>
    </row>
    <row r="329" spans="1:16">
      <c r="A329" t="str">
        <f t="shared" si="49"/>
        <v>10</v>
      </c>
      <c r="B329" t="str">
        <f t="shared" ca="1" si="50"/>
        <v>PE</v>
      </c>
      <c r="C329" t="str">
        <f t="shared" si="51"/>
        <v>G-20PE</v>
      </c>
      <c r="D329" t="s">
        <v>530</v>
      </c>
      <c r="E329">
        <f t="shared" ca="1" si="48"/>
        <v>0</v>
      </c>
      <c r="H329" t="str">
        <f t="shared" ca="1" si="60"/>
        <v>'GOOD PE'!</v>
      </c>
      <c r="I329" s="463">
        <f t="shared" ca="1" si="53"/>
        <v>0</v>
      </c>
      <c r="J329" s="463">
        <f t="shared" ca="1" si="54"/>
        <v>0</v>
      </c>
      <c r="K329">
        <f t="shared" ca="1" si="55"/>
        <v>0</v>
      </c>
      <c r="L329">
        <f t="shared" ca="1" si="56"/>
        <v>0</v>
      </c>
      <c r="M329" t="str">
        <f t="shared" ca="1" si="57"/>
        <v>'GOOD PE'!</v>
      </c>
      <c r="N329">
        <f t="shared" ca="1" si="57"/>
        <v>0</v>
      </c>
      <c r="O329" t="str">
        <f t="shared" ca="1" si="58"/>
        <v>C:AP</v>
      </c>
      <c r="P329" t="str">
        <f t="shared" ca="1" si="59"/>
        <v>C9:AP9</v>
      </c>
    </row>
    <row r="330" spans="1:16">
      <c r="A330" t="str">
        <f t="shared" si="49"/>
        <v>11</v>
      </c>
      <c r="B330" t="str">
        <f t="shared" ca="1" si="50"/>
        <v>PE</v>
      </c>
      <c r="C330" t="str">
        <f t="shared" si="51"/>
        <v>G-20PE</v>
      </c>
      <c r="D330" t="s">
        <v>304</v>
      </c>
      <c r="E330">
        <f t="shared" ca="1" si="48"/>
        <v>0</v>
      </c>
      <c r="H330" t="str">
        <f t="shared" ca="1" si="60"/>
        <v>'GOOD PE'!</v>
      </c>
      <c r="I330" s="463">
        <f t="shared" ca="1" si="53"/>
        <v>0</v>
      </c>
      <c r="J330" s="463">
        <f t="shared" ca="1" si="54"/>
        <v>0</v>
      </c>
      <c r="K330">
        <f t="shared" ca="1" si="55"/>
        <v>0</v>
      </c>
      <c r="L330">
        <f t="shared" ca="1" si="56"/>
        <v>0</v>
      </c>
      <c r="M330" t="str">
        <f t="shared" ca="1" si="57"/>
        <v>'GOOD PE'!</v>
      </c>
      <c r="N330">
        <f t="shared" ca="1" si="57"/>
        <v>0</v>
      </c>
      <c r="O330" t="str">
        <f t="shared" ca="1" si="58"/>
        <v>C:AP</v>
      </c>
      <c r="P330" t="str">
        <f t="shared" ca="1" si="59"/>
        <v>C9:AP9</v>
      </c>
    </row>
    <row r="331" spans="1:16">
      <c r="A331" t="str">
        <f t="shared" si="49"/>
        <v>12</v>
      </c>
      <c r="B331" t="str">
        <f t="shared" ca="1" si="50"/>
        <v>PE</v>
      </c>
      <c r="C331" t="str">
        <f t="shared" si="51"/>
        <v>G-20PE</v>
      </c>
      <c r="D331" t="s">
        <v>305</v>
      </c>
      <c r="E331">
        <f t="shared" ca="1" si="48"/>
        <v>0</v>
      </c>
      <c r="H331" t="str">
        <f t="shared" ca="1" si="60"/>
        <v>'GOOD PE'!</v>
      </c>
      <c r="I331" s="463">
        <f t="shared" ca="1" si="53"/>
        <v>0</v>
      </c>
      <c r="J331" s="463">
        <f t="shared" ca="1" si="54"/>
        <v>0</v>
      </c>
      <c r="K331">
        <f t="shared" ca="1" si="55"/>
        <v>0</v>
      </c>
      <c r="L331">
        <f t="shared" ca="1" si="56"/>
        <v>0</v>
      </c>
      <c r="M331" t="str">
        <f t="shared" ca="1" si="57"/>
        <v>'GOOD PE'!</v>
      </c>
      <c r="N331">
        <f t="shared" ca="1" si="57"/>
        <v>0</v>
      </c>
      <c r="O331" t="str">
        <f t="shared" ca="1" si="58"/>
        <v>C:AP</v>
      </c>
      <c r="P331" t="str">
        <f t="shared" ca="1" si="59"/>
        <v>C9:AP9</v>
      </c>
    </row>
    <row r="332" spans="1:16">
      <c r="A332" t="str">
        <f t="shared" si="49"/>
        <v>13</v>
      </c>
      <c r="B332" t="str">
        <f t="shared" ca="1" si="50"/>
        <v>PE</v>
      </c>
      <c r="C332" t="str">
        <f t="shared" si="51"/>
        <v>G-20PE</v>
      </c>
      <c r="D332" t="s">
        <v>551</v>
      </c>
      <c r="E332">
        <f t="shared" ca="1" si="48"/>
        <v>0</v>
      </c>
      <c r="H332" t="str">
        <f t="shared" ca="1" si="60"/>
        <v>'GOOD PE'!</v>
      </c>
      <c r="I332" s="463">
        <f t="shared" ca="1" si="53"/>
        <v>0</v>
      </c>
      <c r="J332" s="463">
        <f t="shared" ca="1" si="54"/>
        <v>0</v>
      </c>
      <c r="K332">
        <f t="shared" ca="1" si="55"/>
        <v>0</v>
      </c>
      <c r="L332">
        <f t="shared" ca="1" si="56"/>
        <v>0</v>
      </c>
      <c r="M332" t="str">
        <f t="shared" ca="1" si="57"/>
        <v>'GOOD PE'!</v>
      </c>
      <c r="N332">
        <f t="shared" ca="1" si="57"/>
        <v>0</v>
      </c>
      <c r="O332" t="str">
        <f t="shared" ca="1" si="58"/>
        <v>C:AP</v>
      </c>
      <c r="P332" t="str">
        <f t="shared" ca="1" si="59"/>
        <v>C9:AP9</v>
      </c>
    </row>
    <row r="333" spans="1:16">
      <c r="A333" t="str">
        <f t="shared" si="49"/>
        <v>14</v>
      </c>
      <c r="B333" t="str">
        <f t="shared" ca="1" si="50"/>
        <v>PE</v>
      </c>
      <c r="C333" t="str">
        <f t="shared" si="51"/>
        <v>G-20PE</v>
      </c>
      <c r="D333" t="s">
        <v>306</v>
      </c>
      <c r="E333">
        <f t="shared" ref="E333:E396" ca="1" si="61">IFERROR(VLOOKUP(C333,INDIRECT($H333&amp;$O333),MATCH($A333,INDIRECT($H333&amp;$P333),0),FALSE),0)</f>
        <v>0</v>
      </c>
      <c r="H333" t="str">
        <f t="shared" ca="1" si="60"/>
        <v>'GOOD PE'!</v>
      </c>
      <c r="I333" s="463">
        <f t="shared" ca="1" si="53"/>
        <v>0</v>
      </c>
      <c r="J333" s="463">
        <f t="shared" ca="1" si="54"/>
        <v>0</v>
      </c>
      <c r="K333">
        <f t="shared" ca="1" si="55"/>
        <v>0</v>
      </c>
      <c r="L333">
        <f t="shared" ca="1" si="56"/>
        <v>0</v>
      </c>
      <c r="M333" t="str">
        <f t="shared" ca="1" si="57"/>
        <v>'GOOD PE'!</v>
      </c>
      <c r="N333">
        <f t="shared" ca="1" si="57"/>
        <v>0</v>
      </c>
      <c r="O333" t="str">
        <f t="shared" ca="1" si="58"/>
        <v>C:AP</v>
      </c>
      <c r="P333" t="str">
        <f t="shared" ca="1" si="59"/>
        <v>C9:AP9</v>
      </c>
    </row>
    <row r="334" spans="1:16">
      <c r="A334" t="str">
        <f t="shared" ref="A334:A397" si="62">IF(LEFT(RIGHT(D334,3),1)="-",RIGHT(D334,2),RIGHT(D334,3))</f>
        <v>15</v>
      </c>
      <c r="B334" t="str">
        <f t="shared" ref="B334:B397" ca="1" si="63">VLOOKUP(H334,$A$1:$K$5,11,FALSE)</f>
        <v>PE</v>
      </c>
      <c r="C334" t="str">
        <f t="shared" ref="C334:C397" si="64">IF(RIGHT(LEFT(D334,LEN(D334)-3),1)="-",LEFT(D334,LEN(D334)-4),LEFT(D334,LEN(D334)-3))</f>
        <v>G-20PE</v>
      </c>
      <c r="D334" t="s">
        <v>509</v>
      </c>
      <c r="E334">
        <f t="shared" ca="1" si="61"/>
        <v>0</v>
      </c>
      <c r="H334" t="str">
        <f t="shared" ca="1" si="60"/>
        <v>'GOOD PE'!</v>
      </c>
      <c r="I334" s="463">
        <f t="shared" ref="I334:I397" ca="1" si="65">IF(IFERROR(VLOOKUP($C334,INDIRECT(I$12&amp;$H$6),1,FALSE),0)&lt;&gt;0,I$12,0)</f>
        <v>0</v>
      </c>
      <c r="J334" s="463">
        <f t="shared" ref="J334:J397" ca="1" si="66">IF(IFERROR(VLOOKUP($C334,INDIRECT(J$12&amp;$H$7),1,FALSE),0)&lt;&gt;0,J$12,0)</f>
        <v>0</v>
      </c>
      <c r="K334">
        <f t="shared" ref="K334:K397" ca="1" si="67">IF(IFERROR(VLOOKUP($C334,INDIRECT(K$12&amp;$H$8),1,FALSE),0)&lt;&gt;0,K$12,0)</f>
        <v>0</v>
      </c>
      <c r="L334">
        <f t="shared" ref="L334:L397" ca="1" si="68">IF(IFERROR(VLOOKUP($C334,INDIRECT(L$12&amp;$H$9),1,FALSE),0)&lt;&gt;0,L$12,0)</f>
        <v>0</v>
      </c>
      <c r="M334" t="str">
        <f t="shared" ref="M334:N397" ca="1" si="69">IF(IFERROR(VLOOKUP($C334,INDIRECT(M$12&amp;$H$10),1,FALSE),0)&lt;&gt;0,M$12,0)</f>
        <v>'GOOD PE'!</v>
      </c>
      <c r="N334">
        <f t="shared" ca="1" si="69"/>
        <v>0</v>
      </c>
      <c r="O334" t="str">
        <f t="shared" ref="O334:O397" ca="1" si="70">VLOOKUP($H334,$G$6:$I$10,2,FALSE)</f>
        <v>C:AP</v>
      </c>
      <c r="P334" t="str">
        <f t="shared" ref="P334:P397" ca="1" si="71">VLOOKUP($H334,$G$6:$I$10,3,FALSE)</f>
        <v>C9:AP9</v>
      </c>
    </row>
    <row r="335" spans="1:16">
      <c r="A335" t="str">
        <f t="shared" si="62"/>
        <v>19</v>
      </c>
      <c r="B335" t="str">
        <f t="shared" ca="1" si="63"/>
        <v>PE</v>
      </c>
      <c r="C335" t="str">
        <f t="shared" si="64"/>
        <v>G-20PE</v>
      </c>
      <c r="D335" t="s">
        <v>1329</v>
      </c>
      <c r="E335">
        <f t="shared" ca="1" si="61"/>
        <v>0</v>
      </c>
      <c r="H335" t="str">
        <f t="shared" ca="1" si="60"/>
        <v>'GOOD PE'!</v>
      </c>
      <c r="I335" s="463">
        <f t="shared" ca="1" si="65"/>
        <v>0</v>
      </c>
      <c r="J335" s="463">
        <f t="shared" ca="1" si="66"/>
        <v>0</v>
      </c>
      <c r="K335">
        <f t="shared" ca="1" si="67"/>
        <v>0</v>
      </c>
      <c r="L335">
        <f t="shared" ca="1" si="68"/>
        <v>0</v>
      </c>
      <c r="M335" t="str">
        <f t="shared" ca="1" si="69"/>
        <v>'GOOD PE'!</v>
      </c>
      <c r="N335">
        <f t="shared" ca="1" si="69"/>
        <v>0</v>
      </c>
      <c r="O335" t="str">
        <f t="shared" ca="1" si="70"/>
        <v>C:AP</v>
      </c>
      <c r="P335" t="str">
        <f t="shared" ca="1" si="71"/>
        <v>C9:AP9</v>
      </c>
    </row>
    <row r="336" spans="1:16">
      <c r="A336" t="str">
        <f t="shared" si="62"/>
        <v>34</v>
      </c>
      <c r="B336" t="str">
        <f t="shared" ca="1" si="63"/>
        <v>PE</v>
      </c>
      <c r="C336" t="str">
        <f t="shared" si="64"/>
        <v>G-20PE</v>
      </c>
      <c r="D336" t="s">
        <v>1330</v>
      </c>
      <c r="E336">
        <f t="shared" ca="1" si="61"/>
        <v>0</v>
      </c>
      <c r="H336" t="str">
        <f t="shared" ca="1" si="60"/>
        <v>'GOOD PE'!</v>
      </c>
      <c r="I336" s="463">
        <f t="shared" ca="1" si="65"/>
        <v>0</v>
      </c>
      <c r="J336" s="463">
        <f t="shared" ca="1" si="66"/>
        <v>0</v>
      </c>
      <c r="K336">
        <f t="shared" ca="1" si="67"/>
        <v>0</v>
      </c>
      <c r="L336">
        <f t="shared" ca="1" si="68"/>
        <v>0</v>
      </c>
      <c r="M336" t="str">
        <f t="shared" ca="1" si="69"/>
        <v>'GOOD PE'!</v>
      </c>
      <c r="N336">
        <f t="shared" ca="1" si="69"/>
        <v>0</v>
      </c>
      <c r="O336" t="str">
        <f t="shared" ca="1" si="70"/>
        <v>C:AP</v>
      </c>
      <c r="P336" t="str">
        <f t="shared" ca="1" si="71"/>
        <v>C9:AP9</v>
      </c>
    </row>
    <row r="337" spans="1:16">
      <c r="A337" t="str">
        <f t="shared" si="62"/>
        <v>35</v>
      </c>
      <c r="B337" t="str">
        <f t="shared" ca="1" si="63"/>
        <v>PE</v>
      </c>
      <c r="C337" t="str">
        <f t="shared" si="64"/>
        <v>G-20PE</v>
      </c>
      <c r="D337" t="s">
        <v>1331</v>
      </c>
      <c r="E337">
        <f t="shared" ca="1" si="61"/>
        <v>0</v>
      </c>
      <c r="H337" t="str">
        <f t="shared" ca="1" si="60"/>
        <v>'GOOD PE'!</v>
      </c>
      <c r="I337" s="463">
        <f t="shared" ca="1" si="65"/>
        <v>0</v>
      </c>
      <c r="J337" s="463">
        <f t="shared" ca="1" si="66"/>
        <v>0</v>
      </c>
      <c r="K337">
        <f t="shared" ca="1" si="67"/>
        <v>0</v>
      </c>
      <c r="L337">
        <f t="shared" ca="1" si="68"/>
        <v>0</v>
      </c>
      <c r="M337" t="str">
        <f t="shared" ca="1" si="69"/>
        <v>'GOOD PE'!</v>
      </c>
      <c r="N337">
        <f t="shared" ca="1" si="69"/>
        <v>0</v>
      </c>
      <c r="O337" t="str">
        <f t="shared" ca="1" si="70"/>
        <v>C:AP</v>
      </c>
      <c r="P337" t="str">
        <f t="shared" ca="1" si="71"/>
        <v>C9:AP9</v>
      </c>
    </row>
    <row r="338" spans="1:16">
      <c r="A338" t="str">
        <f t="shared" si="62"/>
        <v>36</v>
      </c>
      <c r="B338" t="str">
        <f t="shared" ca="1" si="63"/>
        <v>PE</v>
      </c>
      <c r="C338" t="str">
        <f t="shared" si="64"/>
        <v>G-20PE</v>
      </c>
      <c r="D338" t="s">
        <v>1332</v>
      </c>
      <c r="E338">
        <f t="shared" ca="1" si="61"/>
        <v>0</v>
      </c>
      <c r="H338" t="str">
        <f t="shared" ca="1" si="60"/>
        <v>'GOOD PE'!</v>
      </c>
      <c r="I338" s="463">
        <f t="shared" ca="1" si="65"/>
        <v>0</v>
      </c>
      <c r="J338" s="463">
        <f t="shared" ca="1" si="66"/>
        <v>0</v>
      </c>
      <c r="K338">
        <f t="shared" ca="1" si="67"/>
        <v>0</v>
      </c>
      <c r="L338">
        <f t="shared" ca="1" si="68"/>
        <v>0</v>
      </c>
      <c r="M338" t="str">
        <f t="shared" ca="1" si="69"/>
        <v>'GOOD PE'!</v>
      </c>
      <c r="N338">
        <f t="shared" ca="1" si="69"/>
        <v>0</v>
      </c>
      <c r="O338" t="str">
        <f t="shared" ca="1" si="70"/>
        <v>C:AP</v>
      </c>
      <c r="P338" t="str">
        <f t="shared" ca="1" si="71"/>
        <v>C9:AP9</v>
      </c>
    </row>
    <row r="339" spans="1:16">
      <c r="A339" t="str">
        <f t="shared" si="62"/>
        <v>01</v>
      </c>
      <c r="B339" t="str">
        <f t="shared" ca="1" si="63"/>
        <v>PE</v>
      </c>
      <c r="C339" t="str">
        <f t="shared" si="64"/>
        <v>G-21PE</v>
      </c>
      <c r="D339" t="s">
        <v>425</v>
      </c>
      <c r="E339">
        <f t="shared" ca="1" si="61"/>
        <v>0</v>
      </c>
      <c r="H339" t="str">
        <f t="shared" ca="1" si="60"/>
        <v>'GOOD PE'!</v>
      </c>
      <c r="I339" s="463">
        <f t="shared" ca="1" si="65"/>
        <v>0</v>
      </c>
      <c r="J339" s="463">
        <f t="shared" ca="1" si="66"/>
        <v>0</v>
      </c>
      <c r="K339">
        <f t="shared" ca="1" si="67"/>
        <v>0</v>
      </c>
      <c r="L339">
        <f t="shared" ca="1" si="68"/>
        <v>0</v>
      </c>
      <c r="M339" t="str">
        <f t="shared" ca="1" si="69"/>
        <v>'GOOD PE'!</v>
      </c>
      <c r="N339">
        <f t="shared" ca="1" si="69"/>
        <v>0</v>
      </c>
      <c r="O339" t="str">
        <f t="shared" ca="1" si="70"/>
        <v>C:AP</v>
      </c>
      <c r="P339" t="str">
        <f t="shared" ca="1" si="71"/>
        <v>C9:AP9</v>
      </c>
    </row>
    <row r="340" spans="1:16">
      <c r="A340" t="str">
        <f t="shared" si="62"/>
        <v>02</v>
      </c>
      <c r="B340" t="str">
        <f t="shared" ca="1" si="63"/>
        <v>PE</v>
      </c>
      <c r="C340" t="str">
        <f t="shared" si="64"/>
        <v>G-21PE</v>
      </c>
      <c r="D340" t="s">
        <v>417</v>
      </c>
      <c r="E340">
        <f t="shared" ca="1" si="61"/>
        <v>0</v>
      </c>
      <c r="H340" t="str">
        <f t="shared" ca="1" si="60"/>
        <v>'GOOD PE'!</v>
      </c>
      <c r="I340" s="463">
        <f t="shared" ca="1" si="65"/>
        <v>0</v>
      </c>
      <c r="J340" s="463">
        <f t="shared" ca="1" si="66"/>
        <v>0</v>
      </c>
      <c r="K340">
        <f t="shared" ca="1" si="67"/>
        <v>0</v>
      </c>
      <c r="L340">
        <f t="shared" ca="1" si="68"/>
        <v>0</v>
      </c>
      <c r="M340" t="str">
        <f t="shared" ca="1" si="69"/>
        <v>'GOOD PE'!</v>
      </c>
      <c r="N340">
        <f t="shared" ca="1" si="69"/>
        <v>0</v>
      </c>
      <c r="O340" t="str">
        <f t="shared" ca="1" si="70"/>
        <v>C:AP</v>
      </c>
      <c r="P340" t="str">
        <f t="shared" ca="1" si="71"/>
        <v>C9:AP9</v>
      </c>
    </row>
    <row r="341" spans="1:16">
      <c r="A341" t="str">
        <f t="shared" si="62"/>
        <v>03</v>
      </c>
      <c r="B341" t="str">
        <f t="shared" ca="1" si="63"/>
        <v>PE</v>
      </c>
      <c r="C341" t="str">
        <f t="shared" si="64"/>
        <v>G-21PE</v>
      </c>
      <c r="D341" t="s">
        <v>418</v>
      </c>
      <c r="E341">
        <f t="shared" ca="1" si="61"/>
        <v>0</v>
      </c>
      <c r="H341" t="str">
        <f t="shared" ca="1" si="60"/>
        <v>'GOOD PE'!</v>
      </c>
      <c r="I341" s="463">
        <f t="shared" ca="1" si="65"/>
        <v>0</v>
      </c>
      <c r="J341" s="463">
        <f t="shared" ca="1" si="66"/>
        <v>0</v>
      </c>
      <c r="K341">
        <f t="shared" ca="1" si="67"/>
        <v>0</v>
      </c>
      <c r="L341">
        <f t="shared" ca="1" si="68"/>
        <v>0</v>
      </c>
      <c r="M341" t="str">
        <f t="shared" ca="1" si="69"/>
        <v>'GOOD PE'!</v>
      </c>
      <c r="N341">
        <f t="shared" ca="1" si="69"/>
        <v>0</v>
      </c>
      <c r="O341" t="str">
        <f t="shared" ca="1" si="70"/>
        <v>C:AP</v>
      </c>
      <c r="P341" t="str">
        <f t="shared" ca="1" si="71"/>
        <v>C9:AP9</v>
      </c>
    </row>
    <row r="342" spans="1:16">
      <c r="A342" t="str">
        <f t="shared" si="62"/>
        <v>04</v>
      </c>
      <c r="B342" t="str">
        <f t="shared" ca="1" si="63"/>
        <v>PE</v>
      </c>
      <c r="C342" t="str">
        <f t="shared" si="64"/>
        <v>G-21PE</v>
      </c>
      <c r="D342" t="s">
        <v>419</v>
      </c>
      <c r="E342">
        <f t="shared" ca="1" si="61"/>
        <v>0</v>
      </c>
      <c r="H342" t="str">
        <f t="shared" ca="1" si="60"/>
        <v>'GOOD PE'!</v>
      </c>
      <c r="I342" s="463">
        <f t="shared" ca="1" si="65"/>
        <v>0</v>
      </c>
      <c r="J342" s="463">
        <f t="shared" ca="1" si="66"/>
        <v>0</v>
      </c>
      <c r="K342">
        <f t="shared" ca="1" si="67"/>
        <v>0</v>
      </c>
      <c r="L342">
        <f t="shared" ca="1" si="68"/>
        <v>0</v>
      </c>
      <c r="M342" t="str">
        <f t="shared" ca="1" si="69"/>
        <v>'GOOD PE'!</v>
      </c>
      <c r="N342">
        <f t="shared" ca="1" si="69"/>
        <v>0</v>
      </c>
      <c r="O342" t="str">
        <f t="shared" ca="1" si="70"/>
        <v>C:AP</v>
      </c>
      <c r="P342" t="str">
        <f t="shared" ca="1" si="71"/>
        <v>C9:AP9</v>
      </c>
    </row>
    <row r="343" spans="1:16">
      <c r="A343" t="str">
        <f t="shared" si="62"/>
        <v>05</v>
      </c>
      <c r="B343" t="str">
        <f t="shared" ca="1" si="63"/>
        <v>PE</v>
      </c>
      <c r="C343" t="str">
        <f t="shared" si="64"/>
        <v>G-21PE</v>
      </c>
      <c r="D343" t="s">
        <v>420</v>
      </c>
      <c r="E343">
        <f t="shared" ca="1" si="61"/>
        <v>0</v>
      </c>
      <c r="H343" t="str">
        <f t="shared" ca="1" si="60"/>
        <v>'GOOD PE'!</v>
      </c>
      <c r="I343" s="463">
        <f t="shared" ca="1" si="65"/>
        <v>0</v>
      </c>
      <c r="J343" s="463">
        <f t="shared" ca="1" si="66"/>
        <v>0</v>
      </c>
      <c r="K343">
        <f t="shared" ca="1" si="67"/>
        <v>0</v>
      </c>
      <c r="L343">
        <f t="shared" ca="1" si="68"/>
        <v>0</v>
      </c>
      <c r="M343" t="str">
        <f t="shared" ca="1" si="69"/>
        <v>'GOOD PE'!</v>
      </c>
      <c r="N343">
        <f t="shared" ca="1" si="69"/>
        <v>0</v>
      </c>
      <c r="O343" t="str">
        <f t="shared" ca="1" si="70"/>
        <v>C:AP</v>
      </c>
      <c r="P343" t="str">
        <f t="shared" ca="1" si="71"/>
        <v>C9:AP9</v>
      </c>
    </row>
    <row r="344" spans="1:16">
      <c r="A344" t="str">
        <f t="shared" si="62"/>
        <v>06</v>
      </c>
      <c r="B344" t="str">
        <f t="shared" ca="1" si="63"/>
        <v>PE</v>
      </c>
      <c r="C344" t="str">
        <f t="shared" si="64"/>
        <v>G-21PE</v>
      </c>
      <c r="D344" t="s">
        <v>421</v>
      </c>
      <c r="E344">
        <f t="shared" ca="1" si="61"/>
        <v>0</v>
      </c>
      <c r="H344" t="str">
        <f t="shared" ca="1" si="60"/>
        <v>'GOOD PE'!</v>
      </c>
      <c r="I344" s="463">
        <f t="shared" ca="1" si="65"/>
        <v>0</v>
      </c>
      <c r="J344" s="463">
        <f t="shared" ca="1" si="66"/>
        <v>0</v>
      </c>
      <c r="K344">
        <f t="shared" ca="1" si="67"/>
        <v>0</v>
      </c>
      <c r="L344">
        <f t="shared" ca="1" si="68"/>
        <v>0</v>
      </c>
      <c r="M344" t="str">
        <f t="shared" ca="1" si="69"/>
        <v>'GOOD PE'!</v>
      </c>
      <c r="N344">
        <f t="shared" ca="1" si="69"/>
        <v>0</v>
      </c>
      <c r="O344" t="str">
        <f t="shared" ca="1" si="70"/>
        <v>C:AP</v>
      </c>
      <c r="P344" t="str">
        <f t="shared" ca="1" si="71"/>
        <v>C9:AP9</v>
      </c>
    </row>
    <row r="345" spans="1:16">
      <c r="A345" t="str">
        <f t="shared" si="62"/>
        <v>07</v>
      </c>
      <c r="B345" t="str">
        <f t="shared" ca="1" si="63"/>
        <v>PE</v>
      </c>
      <c r="C345" t="str">
        <f t="shared" si="64"/>
        <v>G-21PE</v>
      </c>
      <c r="D345" t="s">
        <v>468</v>
      </c>
      <c r="E345">
        <f t="shared" ca="1" si="61"/>
        <v>0</v>
      </c>
      <c r="H345" t="str">
        <f t="shared" ca="1" si="60"/>
        <v>'GOOD PE'!</v>
      </c>
      <c r="I345" s="463">
        <f t="shared" ca="1" si="65"/>
        <v>0</v>
      </c>
      <c r="J345" s="463">
        <f t="shared" ca="1" si="66"/>
        <v>0</v>
      </c>
      <c r="K345">
        <f t="shared" ca="1" si="67"/>
        <v>0</v>
      </c>
      <c r="L345">
        <f t="shared" ca="1" si="68"/>
        <v>0</v>
      </c>
      <c r="M345" t="str">
        <f t="shared" ca="1" si="69"/>
        <v>'GOOD PE'!</v>
      </c>
      <c r="N345">
        <f t="shared" ca="1" si="69"/>
        <v>0</v>
      </c>
      <c r="O345" t="str">
        <f t="shared" ca="1" si="70"/>
        <v>C:AP</v>
      </c>
      <c r="P345" t="str">
        <f t="shared" ca="1" si="71"/>
        <v>C9:AP9</v>
      </c>
    </row>
    <row r="346" spans="1:16">
      <c r="A346" t="str">
        <f t="shared" si="62"/>
        <v>08</v>
      </c>
      <c r="B346" t="str">
        <f t="shared" ca="1" si="63"/>
        <v>PE</v>
      </c>
      <c r="C346" t="str">
        <f t="shared" si="64"/>
        <v>G-21PE</v>
      </c>
      <c r="D346" t="s">
        <v>489</v>
      </c>
      <c r="E346">
        <f t="shared" ca="1" si="61"/>
        <v>0</v>
      </c>
      <c r="H346" t="str">
        <f t="shared" ca="1" si="60"/>
        <v>'GOOD PE'!</v>
      </c>
      <c r="I346" s="463">
        <f t="shared" ca="1" si="65"/>
        <v>0</v>
      </c>
      <c r="J346" s="463">
        <f t="shared" ca="1" si="66"/>
        <v>0</v>
      </c>
      <c r="K346">
        <f t="shared" ca="1" si="67"/>
        <v>0</v>
      </c>
      <c r="L346">
        <f t="shared" ca="1" si="68"/>
        <v>0</v>
      </c>
      <c r="M346" t="str">
        <f t="shared" ca="1" si="69"/>
        <v>'GOOD PE'!</v>
      </c>
      <c r="N346">
        <f t="shared" ca="1" si="69"/>
        <v>0</v>
      </c>
      <c r="O346" t="str">
        <f t="shared" ca="1" si="70"/>
        <v>C:AP</v>
      </c>
      <c r="P346" t="str">
        <f t="shared" ca="1" si="71"/>
        <v>C9:AP9</v>
      </c>
    </row>
    <row r="347" spans="1:16">
      <c r="A347" t="str">
        <f t="shared" si="62"/>
        <v>09</v>
      </c>
      <c r="B347" t="str">
        <f t="shared" ca="1" si="63"/>
        <v>PE</v>
      </c>
      <c r="C347" t="str">
        <f t="shared" si="64"/>
        <v>G-21PE</v>
      </c>
      <c r="D347" t="s">
        <v>422</v>
      </c>
      <c r="E347">
        <f t="shared" ca="1" si="61"/>
        <v>0</v>
      </c>
      <c r="H347" t="str">
        <f t="shared" ca="1" si="60"/>
        <v>'GOOD PE'!</v>
      </c>
      <c r="I347" s="463">
        <f t="shared" ca="1" si="65"/>
        <v>0</v>
      </c>
      <c r="J347" s="463">
        <f t="shared" ca="1" si="66"/>
        <v>0</v>
      </c>
      <c r="K347">
        <f t="shared" ca="1" si="67"/>
        <v>0</v>
      </c>
      <c r="L347">
        <f t="shared" ca="1" si="68"/>
        <v>0</v>
      </c>
      <c r="M347" t="str">
        <f t="shared" ca="1" si="69"/>
        <v>'GOOD PE'!</v>
      </c>
      <c r="N347">
        <f t="shared" ca="1" si="69"/>
        <v>0</v>
      </c>
      <c r="O347" t="str">
        <f t="shared" ca="1" si="70"/>
        <v>C:AP</v>
      </c>
      <c r="P347" t="str">
        <f t="shared" ca="1" si="71"/>
        <v>C9:AP9</v>
      </c>
    </row>
    <row r="348" spans="1:16">
      <c r="A348" t="str">
        <f t="shared" si="62"/>
        <v>10</v>
      </c>
      <c r="B348" t="str">
        <f t="shared" ca="1" si="63"/>
        <v>PE</v>
      </c>
      <c r="C348" t="str">
        <f t="shared" si="64"/>
        <v>G-21PE</v>
      </c>
      <c r="D348" t="s">
        <v>531</v>
      </c>
      <c r="E348">
        <f t="shared" ca="1" si="61"/>
        <v>0</v>
      </c>
      <c r="H348" t="str">
        <f t="shared" ca="1" si="60"/>
        <v>'GOOD PE'!</v>
      </c>
      <c r="I348" s="463">
        <f t="shared" ca="1" si="65"/>
        <v>0</v>
      </c>
      <c r="J348" s="463">
        <f t="shared" ca="1" si="66"/>
        <v>0</v>
      </c>
      <c r="K348">
        <f t="shared" ca="1" si="67"/>
        <v>0</v>
      </c>
      <c r="L348">
        <f t="shared" ca="1" si="68"/>
        <v>0</v>
      </c>
      <c r="M348" t="str">
        <f t="shared" ca="1" si="69"/>
        <v>'GOOD PE'!</v>
      </c>
      <c r="N348">
        <f t="shared" ca="1" si="69"/>
        <v>0</v>
      </c>
      <c r="O348" t="str">
        <f t="shared" ca="1" si="70"/>
        <v>C:AP</v>
      </c>
      <c r="P348" t="str">
        <f t="shared" ca="1" si="71"/>
        <v>C9:AP9</v>
      </c>
    </row>
    <row r="349" spans="1:16">
      <c r="A349" t="str">
        <f t="shared" si="62"/>
        <v>11</v>
      </c>
      <c r="B349" t="str">
        <f t="shared" ca="1" si="63"/>
        <v>PE</v>
      </c>
      <c r="C349" t="str">
        <f t="shared" si="64"/>
        <v>G-21PE</v>
      </c>
      <c r="D349" t="s">
        <v>423</v>
      </c>
      <c r="E349">
        <f t="shared" ca="1" si="61"/>
        <v>0</v>
      </c>
      <c r="H349" t="str">
        <f t="shared" ca="1" si="60"/>
        <v>'GOOD PE'!</v>
      </c>
      <c r="I349" s="463">
        <f t="shared" ca="1" si="65"/>
        <v>0</v>
      </c>
      <c r="J349" s="463">
        <f t="shared" ca="1" si="66"/>
        <v>0</v>
      </c>
      <c r="K349">
        <f t="shared" ca="1" si="67"/>
        <v>0</v>
      </c>
      <c r="L349">
        <f t="shared" ca="1" si="68"/>
        <v>0</v>
      </c>
      <c r="M349" t="str">
        <f t="shared" ca="1" si="69"/>
        <v>'GOOD PE'!</v>
      </c>
      <c r="N349">
        <f t="shared" ca="1" si="69"/>
        <v>0</v>
      </c>
      <c r="O349" t="str">
        <f t="shared" ca="1" si="70"/>
        <v>C:AP</v>
      </c>
      <c r="P349" t="str">
        <f t="shared" ca="1" si="71"/>
        <v>C9:AP9</v>
      </c>
    </row>
    <row r="350" spans="1:16">
      <c r="A350" t="str">
        <f t="shared" si="62"/>
        <v>12</v>
      </c>
      <c r="B350" t="str">
        <f t="shared" ca="1" si="63"/>
        <v>PE</v>
      </c>
      <c r="C350" t="str">
        <f t="shared" si="64"/>
        <v>G-21PE</v>
      </c>
      <c r="D350" t="s">
        <v>424</v>
      </c>
      <c r="E350">
        <f t="shared" ca="1" si="61"/>
        <v>0</v>
      </c>
      <c r="H350" t="str">
        <f t="shared" ca="1" si="60"/>
        <v>'GOOD PE'!</v>
      </c>
      <c r="I350" s="463">
        <f t="shared" ca="1" si="65"/>
        <v>0</v>
      </c>
      <c r="J350" s="463">
        <f t="shared" ca="1" si="66"/>
        <v>0</v>
      </c>
      <c r="K350">
        <f t="shared" ca="1" si="67"/>
        <v>0</v>
      </c>
      <c r="L350">
        <f t="shared" ca="1" si="68"/>
        <v>0</v>
      </c>
      <c r="M350" t="str">
        <f t="shared" ca="1" si="69"/>
        <v>'GOOD PE'!</v>
      </c>
      <c r="N350">
        <f t="shared" ca="1" si="69"/>
        <v>0</v>
      </c>
      <c r="O350" t="str">
        <f t="shared" ca="1" si="70"/>
        <v>C:AP</v>
      </c>
      <c r="P350" t="str">
        <f t="shared" ca="1" si="71"/>
        <v>C9:AP9</v>
      </c>
    </row>
    <row r="351" spans="1:16">
      <c r="A351" t="str">
        <f t="shared" si="62"/>
        <v>13</v>
      </c>
      <c r="B351" t="str">
        <f t="shared" ca="1" si="63"/>
        <v>PE</v>
      </c>
      <c r="C351" t="str">
        <f t="shared" si="64"/>
        <v>G-21PE</v>
      </c>
      <c r="D351" t="s">
        <v>552</v>
      </c>
      <c r="E351">
        <f t="shared" ca="1" si="61"/>
        <v>0</v>
      </c>
      <c r="H351" t="str">
        <f t="shared" ca="1" si="60"/>
        <v>'GOOD PE'!</v>
      </c>
      <c r="I351" s="463">
        <f t="shared" ca="1" si="65"/>
        <v>0</v>
      </c>
      <c r="J351" s="463">
        <f t="shared" ca="1" si="66"/>
        <v>0</v>
      </c>
      <c r="K351">
        <f t="shared" ca="1" si="67"/>
        <v>0</v>
      </c>
      <c r="L351">
        <f t="shared" ca="1" si="68"/>
        <v>0</v>
      </c>
      <c r="M351" t="str">
        <f t="shared" ca="1" si="69"/>
        <v>'GOOD PE'!</v>
      </c>
      <c r="N351">
        <f t="shared" ca="1" si="69"/>
        <v>0</v>
      </c>
      <c r="O351" t="str">
        <f t="shared" ca="1" si="70"/>
        <v>C:AP</v>
      </c>
      <c r="P351" t="str">
        <f t="shared" ca="1" si="71"/>
        <v>C9:AP9</v>
      </c>
    </row>
    <row r="352" spans="1:16">
      <c r="A352" t="str">
        <f t="shared" si="62"/>
        <v>14</v>
      </c>
      <c r="B352" t="str">
        <f t="shared" ca="1" si="63"/>
        <v>PE</v>
      </c>
      <c r="C352" t="str">
        <f t="shared" si="64"/>
        <v>G-21PE</v>
      </c>
      <c r="D352" t="s">
        <v>426</v>
      </c>
      <c r="E352">
        <f t="shared" ca="1" si="61"/>
        <v>0</v>
      </c>
      <c r="H352" t="str">
        <f t="shared" ca="1" si="60"/>
        <v>'GOOD PE'!</v>
      </c>
      <c r="I352" s="463">
        <f t="shared" ca="1" si="65"/>
        <v>0</v>
      </c>
      <c r="J352" s="463">
        <f t="shared" ca="1" si="66"/>
        <v>0</v>
      </c>
      <c r="K352">
        <f t="shared" ca="1" si="67"/>
        <v>0</v>
      </c>
      <c r="L352">
        <f t="shared" ca="1" si="68"/>
        <v>0</v>
      </c>
      <c r="M352" t="str">
        <f t="shared" ca="1" si="69"/>
        <v>'GOOD PE'!</v>
      </c>
      <c r="N352">
        <f t="shared" ca="1" si="69"/>
        <v>0</v>
      </c>
      <c r="O352" t="str">
        <f t="shared" ca="1" si="70"/>
        <v>C:AP</v>
      </c>
      <c r="P352" t="str">
        <f t="shared" ca="1" si="71"/>
        <v>C9:AP9</v>
      </c>
    </row>
    <row r="353" spans="1:16">
      <c r="A353" t="str">
        <f t="shared" si="62"/>
        <v>15</v>
      </c>
      <c r="B353" t="str">
        <f t="shared" ca="1" si="63"/>
        <v>PE</v>
      </c>
      <c r="C353" t="str">
        <f t="shared" si="64"/>
        <v>G-21PE</v>
      </c>
      <c r="D353" t="s">
        <v>510</v>
      </c>
      <c r="E353">
        <f t="shared" ca="1" si="61"/>
        <v>0</v>
      </c>
      <c r="H353" t="str">
        <f t="shared" ca="1" si="60"/>
        <v>'GOOD PE'!</v>
      </c>
      <c r="I353" s="463">
        <f t="shared" ca="1" si="65"/>
        <v>0</v>
      </c>
      <c r="J353" s="463">
        <f t="shared" ca="1" si="66"/>
        <v>0</v>
      </c>
      <c r="K353">
        <f t="shared" ca="1" si="67"/>
        <v>0</v>
      </c>
      <c r="L353">
        <f t="shared" ca="1" si="68"/>
        <v>0</v>
      </c>
      <c r="M353" t="str">
        <f t="shared" ca="1" si="69"/>
        <v>'GOOD PE'!</v>
      </c>
      <c r="N353">
        <f t="shared" ca="1" si="69"/>
        <v>0</v>
      </c>
      <c r="O353" t="str">
        <f t="shared" ca="1" si="70"/>
        <v>C:AP</v>
      </c>
      <c r="P353" t="str">
        <f t="shared" ca="1" si="71"/>
        <v>C9:AP9</v>
      </c>
    </row>
    <row r="354" spans="1:16">
      <c r="A354" t="str">
        <f t="shared" si="62"/>
        <v>19</v>
      </c>
      <c r="B354" t="str">
        <f t="shared" ca="1" si="63"/>
        <v>PE</v>
      </c>
      <c r="C354" t="str">
        <f t="shared" si="64"/>
        <v>G-21PE</v>
      </c>
      <c r="D354" t="s">
        <v>1333</v>
      </c>
      <c r="E354">
        <f t="shared" ca="1" si="61"/>
        <v>0</v>
      </c>
      <c r="H354" t="str">
        <f t="shared" ca="1" si="60"/>
        <v>'GOOD PE'!</v>
      </c>
      <c r="I354" s="463">
        <f t="shared" ca="1" si="65"/>
        <v>0</v>
      </c>
      <c r="J354" s="463">
        <f t="shared" ca="1" si="66"/>
        <v>0</v>
      </c>
      <c r="K354">
        <f t="shared" ca="1" si="67"/>
        <v>0</v>
      </c>
      <c r="L354">
        <f t="shared" ca="1" si="68"/>
        <v>0</v>
      </c>
      <c r="M354" t="str">
        <f t="shared" ca="1" si="69"/>
        <v>'GOOD PE'!</v>
      </c>
      <c r="N354">
        <f t="shared" ca="1" si="69"/>
        <v>0</v>
      </c>
      <c r="O354" t="str">
        <f t="shared" ca="1" si="70"/>
        <v>C:AP</v>
      </c>
      <c r="P354" t="str">
        <f t="shared" ca="1" si="71"/>
        <v>C9:AP9</v>
      </c>
    </row>
    <row r="355" spans="1:16">
      <c r="A355" t="str">
        <f t="shared" si="62"/>
        <v>34</v>
      </c>
      <c r="B355" t="str">
        <f t="shared" ca="1" si="63"/>
        <v>PE</v>
      </c>
      <c r="C355" t="str">
        <f t="shared" si="64"/>
        <v>G-21PE</v>
      </c>
      <c r="D355" t="s">
        <v>1334</v>
      </c>
      <c r="E355">
        <f t="shared" ca="1" si="61"/>
        <v>0</v>
      </c>
      <c r="H355" t="str">
        <f t="shared" ca="1" si="60"/>
        <v>'GOOD PE'!</v>
      </c>
      <c r="I355" s="463">
        <f t="shared" ca="1" si="65"/>
        <v>0</v>
      </c>
      <c r="J355" s="463">
        <f t="shared" ca="1" si="66"/>
        <v>0</v>
      </c>
      <c r="K355">
        <f t="shared" ca="1" si="67"/>
        <v>0</v>
      </c>
      <c r="L355">
        <f t="shared" ca="1" si="68"/>
        <v>0</v>
      </c>
      <c r="M355" t="str">
        <f t="shared" ca="1" si="69"/>
        <v>'GOOD PE'!</v>
      </c>
      <c r="N355">
        <f t="shared" ca="1" si="69"/>
        <v>0</v>
      </c>
      <c r="O355" t="str">
        <f t="shared" ca="1" si="70"/>
        <v>C:AP</v>
      </c>
      <c r="P355" t="str">
        <f t="shared" ca="1" si="71"/>
        <v>C9:AP9</v>
      </c>
    </row>
    <row r="356" spans="1:16">
      <c r="A356" t="str">
        <f t="shared" si="62"/>
        <v>35</v>
      </c>
      <c r="B356" t="str">
        <f t="shared" ca="1" si="63"/>
        <v>PE</v>
      </c>
      <c r="C356" t="str">
        <f t="shared" si="64"/>
        <v>G-21PE</v>
      </c>
      <c r="D356" t="s">
        <v>1335</v>
      </c>
      <c r="E356">
        <f t="shared" ca="1" si="61"/>
        <v>0</v>
      </c>
      <c r="H356" t="str">
        <f t="shared" ca="1" si="60"/>
        <v>'GOOD PE'!</v>
      </c>
      <c r="I356" s="463">
        <f t="shared" ca="1" si="65"/>
        <v>0</v>
      </c>
      <c r="J356" s="463">
        <f t="shared" ca="1" si="66"/>
        <v>0</v>
      </c>
      <c r="K356">
        <f t="shared" ca="1" si="67"/>
        <v>0</v>
      </c>
      <c r="L356">
        <f t="shared" ca="1" si="68"/>
        <v>0</v>
      </c>
      <c r="M356" t="str">
        <f t="shared" ca="1" si="69"/>
        <v>'GOOD PE'!</v>
      </c>
      <c r="N356">
        <f t="shared" ca="1" si="69"/>
        <v>0</v>
      </c>
      <c r="O356" t="str">
        <f t="shared" ca="1" si="70"/>
        <v>C:AP</v>
      </c>
      <c r="P356" t="str">
        <f t="shared" ca="1" si="71"/>
        <v>C9:AP9</v>
      </c>
    </row>
    <row r="357" spans="1:16">
      <c r="A357" t="str">
        <f t="shared" si="62"/>
        <v>36</v>
      </c>
      <c r="B357" t="str">
        <f t="shared" ca="1" si="63"/>
        <v>PE</v>
      </c>
      <c r="C357" t="str">
        <f t="shared" si="64"/>
        <v>G-21PE</v>
      </c>
      <c r="D357" t="s">
        <v>1336</v>
      </c>
      <c r="E357">
        <f t="shared" ca="1" si="61"/>
        <v>0</v>
      </c>
      <c r="H357" t="str">
        <f t="shared" ca="1" si="60"/>
        <v>'GOOD PE'!</v>
      </c>
      <c r="I357" s="463">
        <f t="shared" ca="1" si="65"/>
        <v>0</v>
      </c>
      <c r="J357" s="463">
        <f t="shared" ca="1" si="66"/>
        <v>0</v>
      </c>
      <c r="K357">
        <f t="shared" ca="1" si="67"/>
        <v>0</v>
      </c>
      <c r="L357">
        <f t="shared" ca="1" si="68"/>
        <v>0</v>
      </c>
      <c r="M357" t="str">
        <f t="shared" ca="1" si="69"/>
        <v>'GOOD PE'!</v>
      </c>
      <c r="N357">
        <f t="shared" ca="1" si="69"/>
        <v>0</v>
      </c>
      <c r="O357" t="str">
        <f t="shared" ca="1" si="70"/>
        <v>C:AP</v>
      </c>
      <c r="P357" t="str">
        <f t="shared" ca="1" si="71"/>
        <v>C9:AP9</v>
      </c>
    </row>
    <row r="358" spans="1:16">
      <c r="A358" t="str">
        <f t="shared" si="62"/>
        <v>01</v>
      </c>
      <c r="B358" t="str">
        <f t="shared" ca="1" si="63"/>
        <v>PU</v>
      </c>
      <c r="C358" t="str">
        <f t="shared" si="64"/>
        <v>G-21PU</v>
      </c>
      <c r="D358" t="s">
        <v>853</v>
      </c>
      <c r="E358">
        <f t="shared" ca="1" si="61"/>
        <v>0</v>
      </c>
      <c r="H358" t="str">
        <f t="shared" ca="1" si="60"/>
        <v>'GOOD PU'!</v>
      </c>
      <c r="I358" s="463">
        <f t="shared" ca="1" si="65"/>
        <v>0</v>
      </c>
      <c r="J358" s="463">
        <f t="shared" ca="1" si="66"/>
        <v>0</v>
      </c>
      <c r="K358">
        <f t="shared" ca="1" si="67"/>
        <v>0</v>
      </c>
      <c r="L358" t="str">
        <f t="shared" ca="1" si="68"/>
        <v>'GOOD PU'!</v>
      </c>
      <c r="M358">
        <f t="shared" ca="1" si="69"/>
        <v>0</v>
      </c>
      <c r="N358">
        <f t="shared" ca="1" si="69"/>
        <v>0</v>
      </c>
      <c r="O358" t="str">
        <f t="shared" ca="1" si="70"/>
        <v>D:t</v>
      </c>
      <c r="P358" t="str">
        <f t="shared" ca="1" si="71"/>
        <v>D9:t9</v>
      </c>
    </row>
    <row r="359" spans="1:16">
      <c r="A359" t="str">
        <f t="shared" si="62"/>
        <v>02</v>
      </c>
      <c r="B359" t="str">
        <f t="shared" ca="1" si="63"/>
        <v>PU</v>
      </c>
      <c r="C359" t="str">
        <f t="shared" si="64"/>
        <v>G-21PU</v>
      </c>
      <c r="D359" t="s">
        <v>854</v>
      </c>
      <c r="E359">
        <f t="shared" ca="1" si="61"/>
        <v>0</v>
      </c>
      <c r="H359" t="str">
        <f t="shared" ca="1" si="60"/>
        <v>'GOOD PU'!</v>
      </c>
      <c r="I359" s="463">
        <f t="shared" ca="1" si="65"/>
        <v>0</v>
      </c>
      <c r="J359" s="463">
        <f t="shared" ca="1" si="66"/>
        <v>0</v>
      </c>
      <c r="K359">
        <f t="shared" ca="1" si="67"/>
        <v>0</v>
      </c>
      <c r="L359" t="str">
        <f t="shared" ca="1" si="68"/>
        <v>'GOOD PU'!</v>
      </c>
      <c r="M359">
        <f t="shared" ca="1" si="69"/>
        <v>0</v>
      </c>
      <c r="N359">
        <f t="shared" ca="1" si="69"/>
        <v>0</v>
      </c>
      <c r="O359" t="str">
        <f t="shared" ca="1" si="70"/>
        <v>D:t</v>
      </c>
      <c r="P359" t="str">
        <f t="shared" ca="1" si="71"/>
        <v>D9:t9</v>
      </c>
    </row>
    <row r="360" spans="1:16">
      <c r="A360" t="str">
        <f t="shared" si="62"/>
        <v>03</v>
      </c>
      <c r="B360" t="str">
        <f t="shared" ca="1" si="63"/>
        <v>PU</v>
      </c>
      <c r="C360" t="str">
        <f t="shared" si="64"/>
        <v>G-21PU</v>
      </c>
      <c r="D360" t="s">
        <v>855</v>
      </c>
      <c r="E360">
        <f t="shared" ca="1" si="61"/>
        <v>0</v>
      </c>
      <c r="H360" t="str">
        <f t="shared" ca="1" si="60"/>
        <v>'GOOD PU'!</v>
      </c>
      <c r="I360" s="463">
        <f t="shared" ca="1" si="65"/>
        <v>0</v>
      </c>
      <c r="J360" s="463">
        <f t="shared" ca="1" si="66"/>
        <v>0</v>
      </c>
      <c r="K360">
        <f t="shared" ca="1" si="67"/>
        <v>0</v>
      </c>
      <c r="L360" t="str">
        <f t="shared" ca="1" si="68"/>
        <v>'GOOD PU'!</v>
      </c>
      <c r="M360">
        <f t="shared" ca="1" si="69"/>
        <v>0</v>
      </c>
      <c r="N360">
        <f t="shared" ca="1" si="69"/>
        <v>0</v>
      </c>
      <c r="O360" t="str">
        <f t="shared" ca="1" si="70"/>
        <v>D:t</v>
      </c>
      <c r="P360" t="str">
        <f t="shared" ca="1" si="71"/>
        <v>D9:t9</v>
      </c>
    </row>
    <row r="361" spans="1:16">
      <c r="A361" t="str">
        <f t="shared" si="62"/>
        <v>04</v>
      </c>
      <c r="B361" t="str">
        <f t="shared" ca="1" si="63"/>
        <v>PU</v>
      </c>
      <c r="C361" t="str">
        <f t="shared" si="64"/>
        <v>G-21PU</v>
      </c>
      <c r="D361" t="s">
        <v>856</v>
      </c>
      <c r="E361">
        <f t="shared" ca="1" si="61"/>
        <v>0</v>
      </c>
      <c r="H361" t="str">
        <f t="shared" ca="1" si="60"/>
        <v>'GOOD PU'!</v>
      </c>
      <c r="I361" s="463">
        <f t="shared" ca="1" si="65"/>
        <v>0</v>
      </c>
      <c r="J361" s="463">
        <f t="shared" ca="1" si="66"/>
        <v>0</v>
      </c>
      <c r="K361">
        <f t="shared" ca="1" si="67"/>
        <v>0</v>
      </c>
      <c r="L361" t="str">
        <f t="shared" ca="1" si="68"/>
        <v>'GOOD PU'!</v>
      </c>
      <c r="M361">
        <f t="shared" ca="1" si="69"/>
        <v>0</v>
      </c>
      <c r="N361">
        <f t="shared" ca="1" si="69"/>
        <v>0</v>
      </c>
      <c r="O361" t="str">
        <f t="shared" ca="1" si="70"/>
        <v>D:t</v>
      </c>
      <c r="P361" t="str">
        <f t="shared" ca="1" si="71"/>
        <v>D9:t9</v>
      </c>
    </row>
    <row r="362" spans="1:16">
      <c r="A362" t="str">
        <f t="shared" si="62"/>
        <v>05</v>
      </c>
      <c r="B362" t="str">
        <f t="shared" ca="1" si="63"/>
        <v>PU</v>
      </c>
      <c r="C362" t="str">
        <f t="shared" si="64"/>
        <v>G-21PU</v>
      </c>
      <c r="D362" t="s">
        <v>857</v>
      </c>
      <c r="E362">
        <f t="shared" ca="1" si="61"/>
        <v>0</v>
      </c>
      <c r="H362" t="str">
        <f t="shared" ca="1" si="60"/>
        <v>'GOOD PU'!</v>
      </c>
      <c r="I362" s="463">
        <f t="shared" ca="1" si="65"/>
        <v>0</v>
      </c>
      <c r="J362" s="463">
        <f t="shared" ca="1" si="66"/>
        <v>0</v>
      </c>
      <c r="K362">
        <f t="shared" ca="1" si="67"/>
        <v>0</v>
      </c>
      <c r="L362" t="str">
        <f t="shared" ca="1" si="68"/>
        <v>'GOOD PU'!</v>
      </c>
      <c r="M362">
        <f t="shared" ca="1" si="69"/>
        <v>0</v>
      </c>
      <c r="N362">
        <f t="shared" ca="1" si="69"/>
        <v>0</v>
      </c>
      <c r="O362" t="str">
        <f t="shared" ca="1" si="70"/>
        <v>D:t</v>
      </c>
      <c r="P362" t="str">
        <f t="shared" ca="1" si="71"/>
        <v>D9:t9</v>
      </c>
    </row>
    <row r="363" spans="1:16">
      <c r="A363" t="str">
        <f t="shared" si="62"/>
        <v>06</v>
      </c>
      <c r="B363" t="str">
        <f t="shared" ca="1" si="63"/>
        <v>PU</v>
      </c>
      <c r="C363" t="str">
        <f t="shared" si="64"/>
        <v>G-21PU</v>
      </c>
      <c r="D363" t="s">
        <v>858</v>
      </c>
      <c r="E363">
        <f t="shared" ca="1" si="61"/>
        <v>0</v>
      </c>
      <c r="H363" t="str">
        <f t="shared" ca="1" si="60"/>
        <v>'GOOD PU'!</v>
      </c>
      <c r="I363" s="463">
        <f t="shared" ca="1" si="65"/>
        <v>0</v>
      </c>
      <c r="J363" s="463">
        <f t="shared" ca="1" si="66"/>
        <v>0</v>
      </c>
      <c r="K363">
        <f t="shared" ca="1" si="67"/>
        <v>0</v>
      </c>
      <c r="L363" t="str">
        <f t="shared" ca="1" si="68"/>
        <v>'GOOD PU'!</v>
      </c>
      <c r="M363">
        <f t="shared" ca="1" si="69"/>
        <v>0</v>
      </c>
      <c r="N363">
        <f t="shared" ca="1" si="69"/>
        <v>0</v>
      </c>
      <c r="O363" t="str">
        <f t="shared" ca="1" si="70"/>
        <v>D:t</v>
      </c>
      <c r="P363" t="str">
        <f t="shared" ca="1" si="71"/>
        <v>D9:t9</v>
      </c>
    </row>
    <row r="364" spans="1:16">
      <c r="A364" t="str">
        <f t="shared" si="62"/>
        <v>09</v>
      </c>
      <c r="B364" t="str">
        <f t="shared" ca="1" si="63"/>
        <v>PU</v>
      </c>
      <c r="C364" t="str">
        <f t="shared" si="64"/>
        <v>G-21PU</v>
      </c>
      <c r="D364" t="s">
        <v>859</v>
      </c>
      <c r="E364">
        <f t="shared" ca="1" si="61"/>
        <v>0</v>
      </c>
      <c r="H364" t="str">
        <f t="shared" ca="1" si="60"/>
        <v>'GOOD PU'!</v>
      </c>
      <c r="I364" s="463">
        <f t="shared" ca="1" si="65"/>
        <v>0</v>
      </c>
      <c r="J364" s="463">
        <f t="shared" ca="1" si="66"/>
        <v>0</v>
      </c>
      <c r="K364">
        <f t="shared" ca="1" si="67"/>
        <v>0</v>
      </c>
      <c r="L364" t="str">
        <f t="shared" ca="1" si="68"/>
        <v>'GOOD PU'!</v>
      </c>
      <c r="M364">
        <f t="shared" ca="1" si="69"/>
        <v>0</v>
      </c>
      <c r="N364">
        <f t="shared" ca="1" si="69"/>
        <v>0</v>
      </c>
      <c r="O364" t="str">
        <f t="shared" ca="1" si="70"/>
        <v>D:t</v>
      </c>
      <c r="P364" t="str">
        <f t="shared" ca="1" si="71"/>
        <v>D9:t9</v>
      </c>
    </row>
    <row r="365" spans="1:16">
      <c r="A365" t="str">
        <f t="shared" si="62"/>
        <v>11</v>
      </c>
      <c r="B365" t="str">
        <f t="shared" ca="1" si="63"/>
        <v>PU</v>
      </c>
      <c r="C365" t="str">
        <f t="shared" si="64"/>
        <v>G-21PU</v>
      </c>
      <c r="D365" t="s">
        <v>860</v>
      </c>
      <c r="E365">
        <f t="shared" ca="1" si="61"/>
        <v>0</v>
      </c>
      <c r="H365" t="str">
        <f t="shared" ca="1" si="60"/>
        <v>'GOOD PU'!</v>
      </c>
      <c r="I365" s="463">
        <f t="shared" ca="1" si="65"/>
        <v>0</v>
      </c>
      <c r="J365" s="463">
        <f t="shared" ca="1" si="66"/>
        <v>0</v>
      </c>
      <c r="K365">
        <f t="shared" ca="1" si="67"/>
        <v>0</v>
      </c>
      <c r="L365" t="str">
        <f t="shared" ca="1" si="68"/>
        <v>'GOOD PU'!</v>
      </c>
      <c r="M365">
        <f t="shared" ca="1" si="69"/>
        <v>0</v>
      </c>
      <c r="N365">
        <f t="shared" ca="1" si="69"/>
        <v>0</v>
      </c>
      <c r="O365" t="str">
        <f t="shared" ca="1" si="70"/>
        <v>D:t</v>
      </c>
      <c r="P365" t="str">
        <f t="shared" ca="1" si="71"/>
        <v>D9:t9</v>
      </c>
    </row>
    <row r="366" spans="1:16">
      <c r="A366" t="str">
        <f t="shared" si="62"/>
        <v>12</v>
      </c>
      <c r="B366" t="str">
        <f t="shared" ca="1" si="63"/>
        <v>PU</v>
      </c>
      <c r="C366" t="str">
        <f t="shared" si="64"/>
        <v>G-21PU</v>
      </c>
      <c r="D366" t="s">
        <v>861</v>
      </c>
      <c r="E366">
        <f t="shared" ca="1" si="61"/>
        <v>0</v>
      </c>
      <c r="H366" t="str">
        <f t="shared" ca="1" si="60"/>
        <v>'GOOD PU'!</v>
      </c>
      <c r="I366" s="463">
        <f t="shared" ca="1" si="65"/>
        <v>0</v>
      </c>
      <c r="J366" s="463">
        <f t="shared" ca="1" si="66"/>
        <v>0</v>
      </c>
      <c r="K366">
        <f t="shared" ca="1" si="67"/>
        <v>0</v>
      </c>
      <c r="L366" t="str">
        <f t="shared" ca="1" si="68"/>
        <v>'GOOD PU'!</v>
      </c>
      <c r="M366">
        <f t="shared" ca="1" si="69"/>
        <v>0</v>
      </c>
      <c r="N366">
        <f t="shared" ca="1" si="69"/>
        <v>0</v>
      </c>
      <c r="O366" t="str">
        <f t="shared" ca="1" si="70"/>
        <v>D:t</v>
      </c>
      <c r="P366" t="str">
        <f t="shared" ca="1" si="71"/>
        <v>D9:t9</v>
      </c>
    </row>
    <row r="367" spans="1:16">
      <c r="A367" t="str">
        <f t="shared" si="62"/>
        <v>14</v>
      </c>
      <c r="B367" t="str">
        <f t="shared" ca="1" si="63"/>
        <v>PU</v>
      </c>
      <c r="C367" t="str">
        <f t="shared" si="64"/>
        <v>G-21PU</v>
      </c>
      <c r="D367" t="s">
        <v>862</v>
      </c>
      <c r="E367">
        <f t="shared" ca="1" si="61"/>
        <v>0</v>
      </c>
      <c r="H367" t="str">
        <f t="shared" ca="1" si="60"/>
        <v>'GOOD PU'!</v>
      </c>
      <c r="I367" s="463">
        <f t="shared" ca="1" si="65"/>
        <v>0</v>
      </c>
      <c r="J367" s="463">
        <f t="shared" ca="1" si="66"/>
        <v>0</v>
      </c>
      <c r="K367">
        <f t="shared" ca="1" si="67"/>
        <v>0</v>
      </c>
      <c r="L367" t="str">
        <f t="shared" ca="1" si="68"/>
        <v>'GOOD PU'!</v>
      </c>
      <c r="M367">
        <f t="shared" ca="1" si="69"/>
        <v>0</v>
      </c>
      <c r="N367">
        <f t="shared" ca="1" si="69"/>
        <v>0</v>
      </c>
      <c r="O367" t="str">
        <f t="shared" ca="1" si="70"/>
        <v>D:t</v>
      </c>
      <c r="P367" t="str">
        <f t="shared" ca="1" si="71"/>
        <v>D9:t9</v>
      </c>
    </row>
    <row r="368" spans="1:16">
      <c r="A368" t="str">
        <f t="shared" si="62"/>
        <v>01</v>
      </c>
      <c r="B368" t="str">
        <f t="shared" ca="1" si="63"/>
        <v>PE</v>
      </c>
      <c r="C368" t="str">
        <f t="shared" si="64"/>
        <v>G-22PE</v>
      </c>
      <c r="D368" t="s">
        <v>863</v>
      </c>
      <c r="E368">
        <f t="shared" ca="1" si="61"/>
        <v>0</v>
      </c>
      <c r="H368" t="str">
        <f t="shared" ca="1" si="60"/>
        <v>'GOOD PE'!</v>
      </c>
      <c r="I368" s="463">
        <f t="shared" ca="1" si="65"/>
        <v>0</v>
      </c>
      <c r="J368" s="463">
        <f t="shared" ca="1" si="66"/>
        <v>0</v>
      </c>
      <c r="K368">
        <f t="shared" ca="1" si="67"/>
        <v>0</v>
      </c>
      <c r="L368">
        <f t="shared" ca="1" si="68"/>
        <v>0</v>
      </c>
      <c r="M368" t="str">
        <f t="shared" ca="1" si="69"/>
        <v>'GOOD PE'!</v>
      </c>
      <c r="N368">
        <f t="shared" ca="1" si="69"/>
        <v>0</v>
      </c>
      <c r="O368" t="str">
        <f t="shared" ca="1" si="70"/>
        <v>C:AP</v>
      </c>
      <c r="P368" t="str">
        <f t="shared" ca="1" si="71"/>
        <v>C9:AP9</v>
      </c>
    </row>
    <row r="369" spans="1:16">
      <c r="A369" t="str">
        <f t="shared" si="62"/>
        <v>02</v>
      </c>
      <c r="B369" t="str">
        <f t="shared" ca="1" si="63"/>
        <v>PE</v>
      </c>
      <c r="C369" t="str">
        <f t="shared" si="64"/>
        <v>G-22PE</v>
      </c>
      <c r="D369" t="s">
        <v>864</v>
      </c>
      <c r="E369">
        <f t="shared" ca="1" si="61"/>
        <v>0</v>
      </c>
      <c r="H369" t="str">
        <f t="shared" ca="1" si="60"/>
        <v>'GOOD PE'!</v>
      </c>
      <c r="I369" s="463">
        <f t="shared" ca="1" si="65"/>
        <v>0</v>
      </c>
      <c r="J369" s="463">
        <f t="shared" ca="1" si="66"/>
        <v>0</v>
      </c>
      <c r="K369">
        <f t="shared" ca="1" si="67"/>
        <v>0</v>
      </c>
      <c r="L369">
        <f t="shared" ca="1" si="68"/>
        <v>0</v>
      </c>
      <c r="M369" t="str">
        <f t="shared" ca="1" si="69"/>
        <v>'GOOD PE'!</v>
      </c>
      <c r="N369">
        <f t="shared" ca="1" si="69"/>
        <v>0</v>
      </c>
      <c r="O369" t="str">
        <f t="shared" ca="1" si="70"/>
        <v>C:AP</v>
      </c>
      <c r="P369" t="str">
        <f t="shared" ca="1" si="71"/>
        <v>C9:AP9</v>
      </c>
    </row>
    <row r="370" spans="1:16">
      <c r="A370" t="str">
        <f t="shared" si="62"/>
        <v>03</v>
      </c>
      <c r="B370" t="str">
        <f t="shared" ca="1" si="63"/>
        <v>PE</v>
      </c>
      <c r="C370" t="str">
        <f t="shared" si="64"/>
        <v>G-22PE</v>
      </c>
      <c r="D370" t="s">
        <v>865</v>
      </c>
      <c r="E370">
        <f t="shared" ca="1" si="61"/>
        <v>0</v>
      </c>
      <c r="H370" t="str">
        <f t="shared" ca="1" si="60"/>
        <v>'GOOD PE'!</v>
      </c>
      <c r="I370" s="463">
        <f t="shared" ca="1" si="65"/>
        <v>0</v>
      </c>
      <c r="J370" s="463">
        <f t="shared" ca="1" si="66"/>
        <v>0</v>
      </c>
      <c r="K370">
        <f t="shared" ca="1" si="67"/>
        <v>0</v>
      </c>
      <c r="L370">
        <f t="shared" ca="1" si="68"/>
        <v>0</v>
      </c>
      <c r="M370" t="str">
        <f t="shared" ca="1" si="69"/>
        <v>'GOOD PE'!</v>
      </c>
      <c r="N370">
        <f t="shared" ca="1" si="69"/>
        <v>0</v>
      </c>
      <c r="O370" t="str">
        <f t="shared" ca="1" si="70"/>
        <v>C:AP</v>
      </c>
      <c r="P370" t="str">
        <f t="shared" ca="1" si="71"/>
        <v>C9:AP9</v>
      </c>
    </row>
    <row r="371" spans="1:16">
      <c r="A371" t="str">
        <f t="shared" si="62"/>
        <v>04</v>
      </c>
      <c r="B371" t="str">
        <f t="shared" ca="1" si="63"/>
        <v>PE</v>
      </c>
      <c r="C371" t="str">
        <f t="shared" si="64"/>
        <v>G-22PE</v>
      </c>
      <c r="D371" t="s">
        <v>866</v>
      </c>
      <c r="E371">
        <f t="shared" ca="1" si="61"/>
        <v>0</v>
      </c>
      <c r="H371" t="str">
        <f t="shared" ca="1" si="60"/>
        <v>'GOOD PE'!</v>
      </c>
      <c r="I371" s="463">
        <f t="shared" ca="1" si="65"/>
        <v>0</v>
      </c>
      <c r="J371" s="463">
        <f t="shared" ca="1" si="66"/>
        <v>0</v>
      </c>
      <c r="K371">
        <f t="shared" ca="1" si="67"/>
        <v>0</v>
      </c>
      <c r="L371">
        <f t="shared" ca="1" si="68"/>
        <v>0</v>
      </c>
      <c r="M371" t="str">
        <f t="shared" ca="1" si="69"/>
        <v>'GOOD PE'!</v>
      </c>
      <c r="N371">
        <f t="shared" ca="1" si="69"/>
        <v>0</v>
      </c>
      <c r="O371" t="str">
        <f t="shared" ca="1" si="70"/>
        <v>C:AP</v>
      </c>
      <c r="P371" t="str">
        <f t="shared" ca="1" si="71"/>
        <v>C9:AP9</v>
      </c>
    </row>
    <row r="372" spans="1:16">
      <c r="A372" t="str">
        <f t="shared" si="62"/>
        <v>05</v>
      </c>
      <c r="B372" t="str">
        <f t="shared" ca="1" si="63"/>
        <v>PE</v>
      </c>
      <c r="C372" t="str">
        <f t="shared" si="64"/>
        <v>G-22PE</v>
      </c>
      <c r="D372" t="s">
        <v>867</v>
      </c>
      <c r="E372">
        <f t="shared" ca="1" si="61"/>
        <v>0</v>
      </c>
      <c r="H372" t="str">
        <f t="shared" ref="H372:H435" ca="1" si="72">IF(I372&lt;&gt;0,I372,IF(J372&lt;&gt;0,J372,IF(K372&lt;&gt;0,K372,IF(L372&lt;&gt;0,L372,IF(M372&lt;&gt;0,M372,"")))))</f>
        <v>'GOOD PE'!</v>
      </c>
      <c r="I372" s="463">
        <f t="shared" ca="1" si="65"/>
        <v>0</v>
      </c>
      <c r="J372" s="463">
        <f t="shared" ca="1" si="66"/>
        <v>0</v>
      </c>
      <c r="K372">
        <f t="shared" ca="1" si="67"/>
        <v>0</v>
      </c>
      <c r="L372">
        <f t="shared" ca="1" si="68"/>
        <v>0</v>
      </c>
      <c r="M372" t="str">
        <f t="shared" ca="1" si="69"/>
        <v>'GOOD PE'!</v>
      </c>
      <c r="N372">
        <f t="shared" ca="1" si="69"/>
        <v>0</v>
      </c>
      <c r="O372" t="str">
        <f t="shared" ca="1" si="70"/>
        <v>C:AP</v>
      </c>
      <c r="P372" t="str">
        <f t="shared" ca="1" si="71"/>
        <v>C9:AP9</v>
      </c>
    </row>
    <row r="373" spans="1:16">
      <c r="A373" t="str">
        <f t="shared" si="62"/>
        <v>06</v>
      </c>
      <c r="B373" t="str">
        <f t="shared" ca="1" si="63"/>
        <v>PE</v>
      </c>
      <c r="C373" t="str">
        <f t="shared" si="64"/>
        <v>G-22PE</v>
      </c>
      <c r="D373" t="s">
        <v>868</v>
      </c>
      <c r="E373">
        <f t="shared" ca="1" si="61"/>
        <v>0</v>
      </c>
      <c r="H373" t="str">
        <f t="shared" ca="1" si="72"/>
        <v>'GOOD PE'!</v>
      </c>
      <c r="I373" s="463">
        <f t="shared" ca="1" si="65"/>
        <v>0</v>
      </c>
      <c r="J373" s="463">
        <f t="shared" ca="1" si="66"/>
        <v>0</v>
      </c>
      <c r="K373">
        <f t="shared" ca="1" si="67"/>
        <v>0</v>
      </c>
      <c r="L373">
        <f t="shared" ca="1" si="68"/>
        <v>0</v>
      </c>
      <c r="M373" t="str">
        <f t="shared" ca="1" si="69"/>
        <v>'GOOD PE'!</v>
      </c>
      <c r="N373">
        <f t="shared" ca="1" si="69"/>
        <v>0</v>
      </c>
      <c r="O373" t="str">
        <f t="shared" ca="1" si="70"/>
        <v>C:AP</v>
      </c>
      <c r="P373" t="str">
        <f t="shared" ca="1" si="71"/>
        <v>C9:AP9</v>
      </c>
    </row>
    <row r="374" spans="1:16">
      <c r="A374" t="str">
        <f t="shared" si="62"/>
        <v>07</v>
      </c>
      <c r="B374" t="str">
        <f t="shared" ca="1" si="63"/>
        <v>PE</v>
      </c>
      <c r="C374" t="str">
        <f t="shared" si="64"/>
        <v>G-22PE</v>
      </c>
      <c r="D374" t="s">
        <v>869</v>
      </c>
      <c r="E374">
        <f t="shared" ca="1" si="61"/>
        <v>0</v>
      </c>
      <c r="H374" t="str">
        <f t="shared" ca="1" si="72"/>
        <v>'GOOD PE'!</v>
      </c>
      <c r="I374" s="463">
        <f t="shared" ca="1" si="65"/>
        <v>0</v>
      </c>
      <c r="J374" s="463">
        <f t="shared" ca="1" si="66"/>
        <v>0</v>
      </c>
      <c r="K374">
        <f t="shared" ca="1" si="67"/>
        <v>0</v>
      </c>
      <c r="L374">
        <f t="shared" ca="1" si="68"/>
        <v>0</v>
      </c>
      <c r="M374" t="str">
        <f t="shared" ca="1" si="69"/>
        <v>'GOOD PE'!</v>
      </c>
      <c r="N374">
        <f t="shared" ca="1" si="69"/>
        <v>0</v>
      </c>
      <c r="O374" t="str">
        <f t="shared" ca="1" si="70"/>
        <v>C:AP</v>
      </c>
      <c r="P374" t="str">
        <f t="shared" ca="1" si="71"/>
        <v>C9:AP9</v>
      </c>
    </row>
    <row r="375" spans="1:16">
      <c r="A375" t="str">
        <f t="shared" si="62"/>
        <v>08</v>
      </c>
      <c r="B375" t="str">
        <f t="shared" ca="1" si="63"/>
        <v>PE</v>
      </c>
      <c r="C375" t="str">
        <f t="shared" si="64"/>
        <v>G-22PE</v>
      </c>
      <c r="D375" t="s">
        <v>870</v>
      </c>
      <c r="E375">
        <f t="shared" ca="1" si="61"/>
        <v>0</v>
      </c>
      <c r="H375" t="str">
        <f t="shared" ca="1" si="72"/>
        <v>'GOOD PE'!</v>
      </c>
      <c r="I375" s="463">
        <f t="shared" ca="1" si="65"/>
        <v>0</v>
      </c>
      <c r="J375" s="463">
        <f t="shared" ca="1" si="66"/>
        <v>0</v>
      </c>
      <c r="K375">
        <f t="shared" ca="1" si="67"/>
        <v>0</v>
      </c>
      <c r="L375">
        <f t="shared" ca="1" si="68"/>
        <v>0</v>
      </c>
      <c r="M375" t="str">
        <f t="shared" ca="1" si="69"/>
        <v>'GOOD PE'!</v>
      </c>
      <c r="N375">
        <f t="shared" ca="1" si="69"/>
        <v>0</v>
      </c>
      <c r="O375" t="str">
        <f t="shared" ca="1" si="70"/>
        <v>C:AP</v>
      </c>
      <c r="P375" t="str">
        <f t="shared" ca="1" si="71"/>
        <v>C9:AP9</v>
      </c>
    </row>
    <row r="376" spans="1:16">
      <c r="A376" t="str">
        <f t="shared" si="62"/>
        <v>09</v>
      </c>
      <c r="B376" t="str">
        <f t="shared" ca="1" si="63"/>
        <v>PE</v>
      </c>
      <c r="C376" t="str">
        <f t="shared" si="64"/>
        <v>G-22PE</v>
      </c>
      <c r="D376" t="s">
        <v>871</v>
      </c>
      <c r="E376">
        <f t="shared" ca="1" si="61"/>
        <v>0</v>
      </c>
      <c r="H376" t="str">
        <f t="shared" ca="1" si="72"/>
        <v>'GOOD PE'!</v>
      </c>
      <c r="I376" s="463">
        <f t="shared" ca="1" si="65"/>
        <v>0</v>
      </c>
      <c r="J376" s="463">
        <f t="shared" ca="1" si="66"/>
        <v>0</v>
      </c>
      <c r="K376">
        <f t="shared" ca="1" si="67"/>
        <v>0</v>
      </c>
      <c r="L376">
        <f t="shared" ca="1" si="68"/>
        <v>0</v>
      </c>
      <c r="M376" t="str">
        <f t="shared" ca="1" si="69"/>
        <v>'GOOD PE'!</v>
      </c>
      <c r="N376">
        <f t="shared" ca="1" si="69"/>
        <v>0</v>
      </c>
      <c r="O376" t="str">
        <f t="shared" ca="1" si="70"/>
        <v>C:AP</v>
      </c>
      <c r="P376" t="str">
        <f t="shared" ca="1" si="71"/>
        <v>C9:AP9</v>
      </c>
    </row>
    <row r="377" spans="1:16">
      <c r="A377" t="str">
        <f t="shared" si="62"/>
        <v>10</v>
      </c>
      <c r="B377" t="str">
        <f t="shared" ca="1" si="63"/>
        <v>PE</v>
      </c>
      <c r="C377" t="str">
        <f t="shared" si="64"/>
        <v>G-22PE</v>
      </c>
      <c r="D377" t="s">
        <v>872</v>
      </c>
      <c r="E377">
        <f t="shared" ca="1" si="61"/>
        <v>0</v>
      </c>
      <c r="H377" t="str">
        <f t="shared" ca="1" si="72"/>
        <v>'GOOD PE'!</v>
      </c>
      <c r="I377" s="463">
        <f t="shared" ca="1" si="65"/>
        <v>0</v>
      </c>
      <c r="J377" s="463">
        <f t="shared" ca="1" si="66"/>
        <v>0</v>
      </c>
      <c r="K377">
        <f t="shared" ca="1" si="67"/>
        <v>0</v>
      </c>
      <c r="L377">
        <f t="shared" ca="1" si="68"/>
        <v>0</v>
      </c>
      <c r="M377" t="str">
        <f t="shared" ca="1" si="69"/>
        <v>'GOOD PE'!</v>
      </c>
      <c r="N377">
        <f t="shared" ca="1" si="69"/>
        <v>0</v>
      </c>
      <c r="O377" t="str">
        <f t="shared" ca="1" si="70"/>
        <v>C:AP</v>
      </c>
      <c r="P377" t="str">
        <f t="shared" ca="1" si="71"/>
        <v>C9:AP9</v>
      </c>
    </row>
    <row r="378" spans="1:16">
      <c r="A378" t="str">
        <f t="shared" si="62"/>
        <v>11</v>
      </c>
      <c r="B378" t="str">
        <f t="shared" ca="1" si="63"/>
        <v>PE</v>
      </c>
      <c r="C378" t="str">
        <f t="shared" si="64"/>
        <v>G-22PE</v>
      </c>
      <c r="D378" t="s">
        <v>873</v>
      </c>
      <c r="E378">
        <f t="shared" ca="1" si="61"/>
        <v>0</v>
      </c>
      <c r="H378" t="str">
        <f t="shared" ca="1" si="72"/>
        <v>'GOOD PE'!</v>
      </c>
      <c r="I378" s="463">
        <f t="shared" ca="1" si="65"/>
        <v>0</v>
      </c>
      <c r="J378" s="463">
        <f t="shared" ca="1" si="66"/>
        <v>0</v>
      </c>
      <c r="K378">
        <f t="shared" ca="1" si="67"/>
        <v>0</v>
      </c>
      <c r="L378">
        <f t="shared" ca="1" si="68"/>
        <v>0</v>
      </c>
      <c r="M378" t="str">
        <f t="shared" ca="1" si="69"/>
        <v>'GOOD PE'!</v>
      </c>
      <c r="N378">
        <f t="shared" ca="1" si="69"/>
        <v>0</v>
      </c>
      <c r="O378" t="str">
        <f t="shared" ca="1" si="70"/>
        <v>C:AP</v>
      </c>
      <c r="P378" t="str">
        <f t="shared" ca="1" si="71"/>
        <v>C9:AP9</v>
      </c>
    </row>
    <row r="379" spans="1:16">
      <c r="A379" t="str">
        <f t="shared" si="62"/>
        <v>12</v>
      </c>
      <c r="B379" t="str">
        <f t="shared" ca="1" si="63"/>
        <v>PE</v>
      </c>
      <c r="C379" t="str">
        <f t="shared" si="64"/>
        <v>G-22PE</v>
      </c>
      <c r="D379" t="s">
        <v>874</v>
      </c>
      <c r="E379">
        <f t="shared" ca="1" si="61"/>
        <v>0</v>
      </c>
      <c r="H379" t="str">
        <f t="shared" ca="1" si="72"/>
        <v>'GOOD PE'!</v>
      </c>
      <c r="I379" s="463">
        <f t="shared" ca="1" si="65"/>
        <v>0</v>
      </c>
      <c r="J379" s="463">
        <f t="shared" ca="1" si="66"/>
        <v>0</v>
      </c>
      <c r="K379">
        <f t="shared" ca="1" si="67"/>
        <v>0</v>
      </c>
      <c r="L379">
        <f t="shared" ca="1" si="68"/>
        <v>0</v>
      </c>
      <c r="M379" t="str">
        <f t="shared" ca="1" si="69"/>
        <v>'GOOD PE'!</v>
      </c>
      <c r="N379">
        <f t="shared" ca="1" si="69"/>
        <v>0</v>
      </c>
      <c r="O379" t="str">
        <f t="shared" ca="1" si="70"/>
        <v>C:AP</v>
      </c>
      <c r="P379" t="str">
        <f t="shared" ca="1" si="71"/>
        <v>C9:AP9</v>
      </c>
    </row>
    <row r="380" spans="1:16">
      <c r="A380" t="str">
        <f t="shared" si="62"/>
        <v>13</v>
      </c>
      <c r="B380" t="str">
        <f t="shared" ca="1" si="63"/>
        <v>PE</v>
      </c>
      <c r="C380" t="str">
        <f t="shared" si="64"/>
        <v>G-22PE</v>
      </c>
      <c r="D380" t="s">
        <v>875</v>
      </c>
      <c r="E380">
        <f t="shared" ca="1" si="61"/>
        <v>0</v>
      </c>
      <c r="H380" t="str">
        <f t="shared" ca="1" si="72"/>
        <v>'GOOD PE'!</v>
      </c>
      <c r="I380" s="463">
        <f t="shared" ca="1" si="65"/>
        <v>0</v>
      </c>
      <c r="J380" s="463">
        <f t="shared" ca="1" si="66"/>
        <v>0</v>
      </c>
      <c r="K380">
        <f t="shared" ca="1" si="67"/>
        <v>0</v>
      </c>
      <c r="L380">
        <f t="shared" ca="1" si="68"/>
        <v>0</v>
      </c>
      <c r="M380" t="str">
        <f t="shared" ca="1" si="69"/>
        <v>'GOOD PE'!</v>
      </c>
      <c r="N380">
        <f t="shared" ca="1" si="69"/>
        <v>0</v>
      </c>
      <c r="O380" t="str">
        <f t="shared" ca="1" si="70"/>
        <v>C:AP</v>
      </c>
      <c r="P380" t="str">
        <f t="shared" ca="1" si="71"/>
        <v>C9:AP9</v>
      </c>
    </row>
    <row r="381" spans="1:16">
      <c r="A381" t="str">
        <f t="shared" si="62"/>
        <v>14</v>
      </c>
      <c r="B381" t="str">
        <f t="shared" ca="1" si="63"/>
        <v>PE</v>
      </c>
      <c r="C381" t="str">
        <f t="shared" si="64"/>
        <v>G-22PE</v>
      </c>
      <c r="D381" t="s">
        <v>1337</v>
      </c>
      <c r="E381">
        <f t="shared" ca="1" si="61"/>
        <v>0</v>
      </c>
      <c r="H381" t="str">
        <f t="shared" ca="1" si="72"/>
        <v>'GOOD PE'!</v>
      </c>
      <c r="I381" s="463">
        <f t="shared" ca="1" si="65"/>
        <v>0</v>
      </c>
      <c r="J381" s="463">
        <f t="shared" ca="1" si="66"/>
        <v>0</v>
      </c>
      <c r="K381">
        <f t="shared" ca="1" si="67"/>
        <v>0</v>
      </c>
      <c r="L381">
        <f t="shared" ca="1" si="68"/>
        <v>0</v>
      </c>
      <c r="M381" t="str">
        <f t="shared" ca="1" si="69"/>
        <v>'GOOD PE'!</v>
      </c>
      <c r="N381">
        <f t="shared" ca="1" si="69"/>
        <v>0</v>
      </c>
      <c r="O381" t="str">
        <f t="shared" ca="1" si="70"/>
        <v>C:AP</v>
      </c>
      <c r="P381" t="str">
        <f t="shared" ca="1" si="71"/>
        <v>C9:AP9</v>
      </c>
    </row>
    <row r="382" spans="1:16">
      <c r="A382" t="str">
        <f t="shared" si="62"/>
        <v>15</v>
      </c>
      <c r="B382" t="str">
        <f t="shared" ca="1" si="63"/>
        <v>PE</v>
      </c>
      <c r="C382" t="str">
        <f t="shared" si="64"/>
        <v>G-22PE</v>
      </c>
      <c r="D382" t="s">
        <v>876</v>
      </c>
      <c r="E382">
        <f t="shared" ca="1" si="61"/>
        <v>0</v>
      </c>
      <c r="H382" t="str">
        <f t="shared" ca="1" si="72"/>
        <v>'GOOD PE'!</v>
      </c>
      <c r="I382" s="463">
        <f t="shared" ca="1" si="65"/>
        <v>0</v>
      </c>
      <c r="J382" s="463">
        <f t="shared" ca="1" si="66"/>
        <v>0</v>
      </c>
      <c r="K382">
        <f t="shared" ca="1" si="67"/>
        <v>0</v>
      </c>
      <c r="L382">
        <f t="shared" ca="1" si="68"/>
        <v>0</v>
      </c>
      <c r="M382" t="str">
        <f t="shared" ca="1" si="69"/>
        <v>'GOOD PE'!</v>
      </c>
      <c r="N382">
        <f t="shared" ca="1" si="69"/>
        <v>0</v>
      </c>
      <c r="O382" t="str">
        <f t="shared" ca="1" si="70"/>
        <v>C:AP</v>
      </c>
      <c r="P382" t="str">
        <f t="shared" ca="1" si="71"/>
        <v>C9:AP9</v>
      </c>
    </row>
    <row r="383" spans="1:16">
      <c r="A383" t="str">
        <f t="shared" si="62"/>
        <v>19</v>
      </c>
      <c r="B383" t="str">
        <f t="shared" ca="1" si="63"/>
        <v>PE</v>
      </c>
      <c r="C383" t="str">
        <f t="shared" si="64"/>
        <v>G-22PE</v>
      </c>
      <c r="D383" t="s">
        <v>1338</v>
      </c>
      <c r="E383">
        <f t="shared" ca="1" si="61"/>
        <v>0</v>
      </c>
      <c r="H383" t="str">
        <f t="shared" ca="1" si="72"/>
        <v>'GOOD PE'!</v>
      </c>
      <c r="I383" s="463">
        <f t="shared" ca="1" si="65"/>
        <v>0</v>
      </c>
      <c r="J383" s="463">
        <f t="shared" ca="1" si="66"/>
        <v>0</v>
      </c>
      <c r="K383">
        <f t="shared" ca="1" si="67"/>
        <v>0</v>
      </c>
      <c r="L383">
        <f t="shared" ca="1" si="68"/>
        <v>0</v>
      </c>
      <c r="M383" t="str">
        <f t="shared" ca="1" si="69"/>
        <v>'GOOD PE'!</v>
      </c>
      <c r="N383">
        <f t="shared" ca="1" si="69"/>
        <v>0</v>
      </c>
      <c r="O383" t="str">
        <f t="shared" ca="1" si="70"/>
        <v>C:AP</v>
      </c>
      <c r="P383" t="str">
        <f t="shared" ca="1" si="71"/>
        <v>C9:AP9</v>
      </c>
    </row>
    <row r="384" spans="1:16">
      <c r="A384" t="str">
        <f t="shared" si="62"/>
        <v>34</v>
      </c>
      <c r="B384" t="str">
        <f t="shared" ca="1" si="63"/>
        <v>PE</v>
      </c>
      <c r="C384" t="str">
        <f t="shared" si="64"/>
        <v>G-22PE</v>
      </c>
      <c r="D384" t="s">
        <v>1339</v>
      </c>
      <c r="E384">
        <f t="shared" ca="1" si="61"/>
        <v>0</v>
      </c>
      <c r="H384" t="str">
        <f t="shared" ca="1" si="72"/>
        <v>'GOOD PE'!</v>
      </c>
      <c r="I384" s="463">
        <f t="shared" ca="1" si="65"/>
        <v>0</v>
      </c>
      <c r="J384" s="463">
        <f t="shared" ca="1" si="66"/>
        <v>0</v>
      </c>
      <c r="K384">
        <f t="shared" ca="1" si="67"/>
        <v>0</v>
      </c>
      <c r="L384">
        <f t="shared" ca="1" si="68"/>
        <v>0</v>
      </c>
      <c r="M384" t="str">
        <f t="shared" ca="1" si="69"/>
        <v>'GOOD PE'!</v>
      </c>
      <c r="N384">
        <f t="shared" ca="1" si="69"/>
        <v>0</v>
      </c>
      <c r="O384" t="str">
        <f t="shared" ca="1" si="70"/>
        <v>C:AP</v>
      </c>
      <c r="P384" t="str">
        <f t="shared" ca="1" si="71"/>
        <v>C9:AP9</v>
      </c>
    </row>
    <row r="385" spans="1:16">
      <c r="A385" t="str">
        <f t="shared" si="62"/>
        <v>35</v>
      </c>
      <c r="B385" t="str">
        <f t="shared" ca="1" si="63"/>
        <v>PE</v>
      </c>
      <c r="C385" t="str">
        <f t="shared" si="64"/>
        <v>G-22PE</v>
      </c>
      <c r="D385" t="s">
        <v>1340</v>
      </c>
      <c r="E385">
        <f t="shared" ca="1" si="61"/>
        <v>0</v>
      </c>
      <c r="H385" t="str">
        <f t="shared" ca="1" si="72"/>
        <v>'GOOD PE'!</v>
      </c>
      <c r="I385" s="463">
        <f t="shared" ca="1" si="65"/>
        <v>0</v>
      </c>
      <c r="J385" s="463">
        <f t="shared" ca="1" si="66"/>
        <v>0</v>
      </c>
      <c r="K385">
        <f t="shared" ca="1" si="67"/>
        <v>0</v>
      </c>
      <c r="L385">
        <f t="shared" ca="1" si="68"/>
        <v>0</v>
      </c>
      <c r="M385" t="str">
        <f t="shared" ca="1" si="69"/>
        <v>'GOOD PE'!</v>
      </c>
      <c r="N385">
        <f t="shared" ca="1" si="69"/>
        <v>0</v>
      </c>
      <c r="O385" t="str">
        <f t="shared" ca="1" si="70"/>
        <v>C:AP</v>
      </c>
      <c r="P385" t="str">
        <f t="shared" ca="1" si="71"/>
        <v>C9:AP9</v>
      </c>
    </row>
    <row r="386" spans="1:16">
      <c r="A386" t="str">
        <f t="shared" si="62"/>
        <v>36</v>
      </c>
      <c r="B386" t="str">
        <f t="shared" ca="1" si="63"/>
        <v>PE</v>
      </c>
      <c r="C386" t="str">
        <f t="shared" si="64"/>
        <v>G-22PE</v>
      </c>
      <c r="D386" t="s">
        <v>1341</v>
      </c>
      <c r="E386">
        <f t="shared" ca="1" si="61"/>
        <v>0</v>
      </c>
      <c r="H386" t="str">
        <f t="shared" ca="1" si="72"/>
        <v>'GOOD PE'!</v>
      </c>
      <c r="I386" s="463">
        <f t="shared" ca="1" si="65"/>
        <v>0</v>
      </c>
      <c r="J386" s="463">
        <f t="shared" ca="1" si="66"/>
        <v>0</v>
      </c>
      <c r="K386">
        <f t="shared" ca="1" si="67"/>
        <v>0</v>
      </c>
      <c r="L386">
        <f t="shared" ca="1" si="68"/>
        <v>0</v>
      </c>
      <c r="M386" t="str">
        <f t="shared" ca="1" si="69"/>
        <v>'GOOD PE'!</v>
      </c>
      <c r="N386">
        <f t="shared" ca="1" si="69"/>
        <v>0</v>
      </c>
      <c r="O386" t="str">
        <f t="shared" ca="1" si="70"/>
        <v>C:AP</v>
      </c>
      <c r="P386" t="str">
        <f t="shared" ca="1" si="71"/>
        <v>C9:AP9</v>
      </c>
    </row>
    <row r="387" spans="1:16">
      <c r="A387" t="str">
        <f t="shared" si="62"/>
        <v>01</v>
      </c>
      <c r="B387" t="str">
        <f t="shared" ca="1" si="63"/>
        <v>PE</v>
      </c>
      <c r="C387" t="str">
        <f t="shared" si="64"/>
        <v>G-23PE</v>
      </c>
      <c r="D387" t="s">
        <v>877</v>
      </c>
      <c r="E387">
        <f t="shared" ca="1" si="61"/>
        <v>0</v>
      </c>
      <c r="H387" t="str">
        <f t="shared" ca="1" si="72"/>
        <v>'GOOD PE'!</v>
      </c>
      <c r="I387" s="463">
        <f t="shared" ca="1" si="65"/>
        <v>0</v>
      </c>
      <c r="J387" s="463">
        <f t="shared" ca="1" si="66"/>
        <v>0</v>
      </c>
      <c r="K387">
        <f t="shared" ca="1" si="67"/>
        <v>0</v>
      </c>
      <c r="L387">
        <f t="shared" ca="1" si="68"/>
        <v>0</v>
      </c>
      <c r="M387" t="str">
        <f t="shared" ca="1" si="69"/>
        <v>'GOOD PE'!</v>
      </c>
      <c r="N387">
        <f t="shared" ca="1" si="69"/>
        <v>0</v>
      </c>
      <c r="O387" t="str">
        <f t="shared" ca="1" si="70"/>
        <v>C:AP</v>
      </c>
      <c r="P387" t="str">
        <f t="shared" ca="1" si="71"/>
        <v>C9:AP9</v>
      </c>
    </row>
    <row r="388" spans="1:16">
      <c r="A388" t="str">
        <f t="shared" si="62"/>
        <v>02</v>
      </c>
      <c r="B388" t="str">
        <f t="shared" ca="1" si="63"/>
        <v>PE</v>
      </c>
      <c r="C388" t="str">
        <f t="shared" si="64"/>
        <v>G-23PE</v>
      </c>
      <c r="D388" t="s">
        <v>878</v>
      </c>
      <c r="E388">
        <f t="shared" ca="1" si="61"/>
        <v>0</v>
      </c>
      <c r="H388" t="str">
        <f t="shared" ca="1" si="72"/>
        <v>'GOOD PE'!</v>
      </c>
      <c r="I388" s="463">
        <f t="shared" ca="1" si="65"/>
        <v>0</v>
      </c>
      <c r="J388" s="463">
        <f t="shared" ca="1" si="66"/>
        <v>0</v>
      </c>
      <c r="K388">
        <f t="shared" ca="1" si="67"/>
        <v>0</v>
      </c>
      <c r="L388">
        <f t="shared" ca="1" si="68"/>
        <v>0</v>
      </c>
      <c r="M388" t="str">
        <f t="shared" ca="1" si="69"/>
        <v>'GOOD PE'!</v>
      </c>
      <c r="N388">
        <f t="shared" ca="1" si="69"/>
        <v>0</v>
      </c>
      <c r="O388" t="str">
        <f t="shared" ca="1" si="70"/>
        <v>C:AP</v>
      </c>
      <c r="P388" t="str">
        <f t="shared" ca="1" si="71"/>
        <v>C9:AP9</v>
      </c>
    </row>
    <row r="389" spans="1:16">
      <c r="A389" t="str">
        <f t="shared" si="62"/>
        <v>03</v>
      </c>
      <c r="B389" t="str">
        <f t="shared" ca="1" si="63"/>
        <v>PE</v>
      </c>
      <c r="C389" t="str">
        <f t="shared" si="64"/>
        <v>G-23PE</v>
      </c>
      <c r="D389" t="s">
        <v>879</v>
      </c>
      <c r="E389">
        <f t="shared" ca="1" si="61"/>
        <v>0</v>
      </c>
      <c r="H389" t="str">
        <f t="shared" ca="1" si="72"/>
        <v>'GOOD PE'!</v>
      </c>
      <c r="I389" s="463">
        <f t="shared" ca="1" si="65"/>
        <v>0</v>
      </c>
      <c r="J389" s="463">
        <f t="shared" ca="1" si="66"/>
        <v>0</v>
      </c>
      <c r="K389">
        <f t="shared" ca="1" si="67"/>
        <v>0</v>
      </c>
      <c r="L389">
        <f t="shared" ca="1" si="68"/>
        <v>0</v>
      </c>
      <c r="M389" t="str">
        <f t="shared" ca="1" si="69"/>
        <v>'GOOD PE'!</v>
      </c>
      <c r="N389">
        <f t="shared" ca="1" si="69"/>
        <v>0</v>
      </c>
      <c r="O389" t="str">
        <f t="shared" ca="1" si="70"/>
        <v>C:AP</v>
      </c>
      <c r="P389" t="str">
        <f t="shared" ca="1" si="71"/>
        <v>C9:AP9</v>
      </c>
    </row>
    <row r="390" spans="1:16">
      <c r="A390" t="str">
        <f t="shared" si="62"/>
        <v>04</v>
      </c>
      <c r="B390" t="str">
        <f t="shared" ca="1" si="63"/>
        <v>PE</v>
      </c>
      <c r="C390" t="str">
        <f t="shared" si="64"/>
        <v>G-23PE</v>
      </c>
      <c r="D390" t="s">
        <v>880</v>
      </c>
      <c r="E390">
        <f t="shared" ca="1" si="61"/>
        <v>0</v>
      </c>
      <c r="H390" t="str">
        <f t="shared" ca="1" si="72"/>
        <v>'GOOD PE'!</v>
      </c>
      <c r="I390" s="463">
        <f t="shared" ca="1" si="65"/>
        <v>0</v>
      </c>
      <c r="J390" s="463">
        <f t="shared" ca="1" si="66"/>
        <v>0</v>
      </c>
      <c r="K390">
        <f t="shared" ca="1" si="67"/>
        <v>0</v>
      </c>
      <c r="L390">
        <f t="shared" ca="1" si="68"/>
        <v>0</v>
      </c>
      <c r="M390" t="str">
        <f t="shared" ca="1" si="69"/>
        <v>'GOOD PE'!</v>
      </c>
      <c r="N390">
        <f t="shared" ca="1" si="69"/>
        <v>0</v>
      </c>
      <c r="O390" t="str">
        <f t="shared" ca="1" si="70"/>
        <v>C:AP</v>
      </c>
      <c r="P390" t="str">
        <f t="shared" ca="1" si="71"/>
        <v>C9:AP9</v>
      </c>
    </row>
    <row r="391" spans="1:16">
      <c r="A391" t="str">
        <f t="shared" si="62"/>
        <v>05</v>
      </c>
      <c r="B391" t="str">
        <f t="shared" ca="1" si="63"/>
        <v>PE</v>
      </c>
      <c r="C391" t="str">
        <f t="shared" si="64"/>
        <v>G-23PE</v>
      </c>
      <c r="D391" t="s">
        <v>881</v>
      </c>
      <c r="E391">
        <f t="shared" ca="1" si="61"/>
        <v>0</v>
      </c>
      <c r="H391" t="str">
        <f t="shared" ca="1" si="72"/>
        <v>'GOOD PE'!</v>
      </c>
      <c r="I391" s="463">
        <f t="shared" ca="1" si="65"/>
        <v>0</v>
      </c>
      <c r="J391" s="463">
        <f t="shared" ca="1" si="66"/>
        <v>0</v>
      </c>
      <c r="K391">
        <f t="shared" ca="1" si="67"/>
        <v>0</v>
      </c>
      <c r="L391">
        <f t="shared" ca="1" si="68"/>
        <v>0</v>
      </c>
      <c r="M391" t="str">
        <f t="shared" ca="1" si="69"/>
        <v>'GOOD PE'!</v>
      </c>
      <c r="N391">
        <f t="shared" ca="1" si="69"/>
        <v>0</v>
      </c>
      <c r="O391" t="str">
        <f t="shared" ca="1" si="70"/>
        <v>C:AP</v>
      </c>
      <c r="P391" t="str">
        <f t="shared" ca="1" si="71"/>
        <v>C9:AP9</v>
      </c>
    </row>
    <row r="392" spans="1:16">
      <c r="A392" t="str">
        <f t="shared" si="62"/>
        <v>06</v>
      </c>
      <c r="B392" t="str">
        <f t="shared" ca="1" si="63"/>
        <v>PE</v>
      </c>
      <c r="C392" t="str">
        <f t="shared" si="64"/>
        <v>G-23PE</v>
      </c>
      <c r="D392" t="s">
        <v>882</v>
      </c>
      <c r="E392">
        <f t="shared" ca="1" si="61"/>
        <v>0</v>
      </c>
      <c r="H392" t="str">
        <f t="shared" ca="1" si="72"/>
        <v>'GOOD PE'!</v>
      </c>
      <c r="I392" s="463">
        <f t="shared" ca="1" si="65"/>
        <v>0</v>
      </c>
      <c r="J392" s="463">
        <f t="shared" ca="1" si="66"/>
        <v>0</v>
      </c>
      <c r="K392">
        <f t="shared" ca="1" si="67"/>
        <v>0</v>
      </c>
      <c r="L392">
        <f t="shared" ca="1" si="68"/>
        <v>0</v>
      </c>
      <c r="M392" t="str">
        <f t="shared" ca="1" si="69"/>
        <v>'GOOD PE'!</v>
      </c>
      <c r="N392">
        <f t="shared" ca="1" si="69"/>
        <v>0</v>
      </c>
      <c r="O392" t="str">
        <f t="shared" ca="1" si="70"/>
        <v>C:AP</v>
      </c>
      <c r="P392" t="str">
        <f t="shared" ca="1" si="71"/>
        <v>C9:AP9</v>
      </c>
    </row>
    <row r="393" spans="1:16">
      <c r="A393" t="str">
        <f t="shared" si="62"/>
        <v>07</v>
      </c>
      <c r="B393" t="str">
        <f t="shared" ca="1" si="63"/>
        <v>PE</v>
      </c>
      <c r="C393" t="str">
        <f t="shared" si="64"/>
        <v>G-23PE</v>
      </c>
      <c r="D393" t="s">
        <v>883</v>
      </c>
      <c r="E393">
        <f t="shared" ca="1" si="61"/>
        <v>0</v>
      </c>
      <c r="H393" t="str">
        <f t="shared" ca="1" si="72"/>
        <v>'GOOD PE'!</v>
      </c>
      <c r="I393" s="463">
        <f t="shared" ca="1" si="65"/>
        <v>0</v>
      </c>
      <c r="J393" s="463">
        <f t="shared" ca="1" si="66"/>
        <v>0</v>
      </c>
      <c r="K393">
        <f t="shared" ca="1" si="67"/>
        <v>0</v>
      </c>
      <c r="L393">
        <f t="shared" ca="1" si="68"/>
        <v>0</v>
      </c>
      <c r="M393" t="str">
        <f t="shared" ca="1" si="69"/>
        <v>'GOOD PE'!</v>
      </c>
      <c r="N393">
        <f t="shared" ca="1" si="69"/>
        <v>0</v>
      </c>
      <c r="O393" t="str">
        <f t="shared" ca="1" si="70"/>
        <v>C:AP</v>
      </c>
      <c r="P393" t="str">
        <f t="shared" ca="1" si="71"/>
        <v>C9:AP9</v>
      </c>
    </row>
    <row r="394" spans="1:16">
      <c r="A394" t="str">
        <f t="shared" si="62"/>
        <v>08</v>
      </c>
      <c r="B394" t="str">
        <f t="shared" ca="1" si="63"/>
        <v>PE</v>
      </c>
      <c r="C394" t="str">
        <f t="shared" si="64"/>
        <v>G-23PE</v>
      </c>
      <c r="D394" t="s">
        <v>884</v>
      </c>
      <c r="E394">
        <f t="shared" ca="1" si="61"/>
        <v>0</v>
      </c>
      <c r="H394" t="str">
        <f t="shared" ca="1" si="72"/>
        <v>'GOOD PE'!</v>
      </c>
      <c r="I394" s="463">
        <f t="shared" ca="1" si="65"/>
        <v>0</v>
      </c>
      <c r="J394" s="463">
        <f t="shared" ca="1" si="66"/>
        <v>0</v>
      </c>
      <c r="K394">
        <f t="shared" ca="1" si="67"/>
        <v>0</v>
      </c>
      <c r="L394">
        <f t="shared" ca="1" si="68"/>
        <v>0</v>
      </c>
      <c r="M394" t="str">
        <f t="shared" ca="1" si="69"/>
        <v>'GOOD PE'!</v>
      </c>
      <c r="N394">
        <f t="shared" ca="1" si="69"/>
        <v>0</v>
      </c>
      <c r="O394" t="str">
        <f t="shared" ca="1" si="70"/>
        <v>C:AP</v>
      </c>
      <c r="P394" t="str">
        <f t="shared" ca="1" si="71"/>
        <v>C9:AP9</v>
      </c>
    </row>
    <row r="395" spans="1:16">
      <c r="A395" t="str">
        <f t="shared" si="62"/>
        <v>09</v>
      </c>
      <c r="B395" t="str">
        <f t="shared" ca="1" si="63"/>
        <v>PE</v>
      </c>
      <c r="C395" t="str">
        <f t="shared" si="64"/>
        <v>G-23PE</v>
      </c>
      <c r="D395" t="s">
        <v>885</v>
      </c>
      <c r="E395">
        <f t="shared" ca="1" si="61"/>
        <v>0</v>
      </c>
      <c r="H395" t="str">
        <f t="shared" ca="1" si="72"/>
        <v>'GOOD PE'!</v>
      </c>
      <c r="I395" s="463">
        <f t="shared" ca="1" si="65"/>
        <v>0</v>
      </c>
      <c r="J395" s="463">
        <f t="shared" ca="1" si="66"/>
        <v>0</v>
      </c>
      <c r="K395">
        <f t="shared" ca="1" si="67"/>
        <v>0</v>
      </c>
      <c r="L395">
        <f t="shared" ca="1" si="68"/>
        <v>0</v>
      </c>
      <c r="M395" t="str">
        <f t="shared" ca="1" si="69"/>
        <v>'GOOD PE'!</v>
      </c>
      <c r="N395">
        <f t="shared" ca="1" si="69"/>
        <v>0</v>
      </c>
      <c r="O395" t="str">
        <f t="shared" ca="1" si="70"/>
        <v>C:AP</v>
      </c>
      <c r="P395" t="str">
        <f t="shared" ca="1" si="71"/>
        <v>C9:AP9</v>
      </c>
    </row>
    <row r="396" spans="1:16">
      <c r="A396" t="str">
        <f t="shared" si="62"/>
        <v>10</v>
      </c>
      <c r="B396" t="str">
        <f t="shared" ca="1" si="63"/>
        <v>PE</v>
      </c>
      <c r="C396" t="str">
        <f t="shared" si="64"/>
        <v>G-23PE</v>
      </c>
      <c r="D396" t="s">
        <v>886</v>
      </c>
      <c r="E396">
        <f t="shared" ca="1" si="61"/>
        <v>0</v>
      </c>
      <c r="H396" t="str">
        <f t="shared" ca="1" si="72"/>
        <v>'GOOD PE'!</v>
      </c>
      <c r="I396" s="463">
        <f t="shared" ca="1" si="65"/>
        <v>0</v>
      </c>
      <c r="J396" s="463">
        <f t="shared" ca="1" si="66"/>
        <v>0</v>
      </c>
      <c r="K396">
        <f t="shared" ca="1" si="67"/>
        <v>0</v>
      </c>
      <c r="L396">
        <f t="shared" ca="1" si="68"/>
        <v>0</v>
      </c>
      <c r="M396" t="str">
        <f t="shared" ca="1" si="69"/>
        <v>'GOOD PE'!</v>
      </c>
      <c r="N396">
        <f t="shared" ca="1" si="69"/>
        <v>0</v>
      </c>
      <c r="O396" t="str">
        <f t="shared" ca="1" si="70"/>
        <v>C:AP</v>
      </c>
      <c r="P396" t="str">
        <f t="shared" ca="1" si="71"/>
        <v>C9:AP9</v>
      </c>
    </row>
    <row r="397" spans="1:16">
      <c r="A397" t="str">
        <f t="shared" si="62"/>
        <v>11</v>
      </c>
      <c r="B397" t="str">
        <f t="shared" ca="1" si="63"/>
        <v>PE</v>
      </c>
      <c r="C397" t="str">
        <f t="shared" si="64"/>
        <v>G-23PE</v>
      </c>
      <c r="D397" t="s">
        <v>887</v>
      </c>
      <c r="E397">
        <f t="shared" ref="E397:E460" ca="1" si="73">IFERROR(VLOOKUP(C397,INDIRECT($H397&amp;$O397),MATCH($A397,INDIRECT($H397&amp;$P397),0),FALSE),0)</f>
        <v>0</v>
      </c>
      <c r="H397" t="str">
        <f t="shared" ca="1" si="72"/>
        <v>'GOOD PE'!</v>
      </c>
      <c r="I397" s="463">
        <f t="shared" ca="1" si="65"/>
        <v>0</v>
      </c>
      <c r="J397" s="463">
        <f t="shared" ca="1" si="66"/>
        <v>0</v>
      </c>
      <c r="K397">
        <f t="shared" ca="1" si="67"/>
        <v>0</v>
      </c>
      <c r="L397">
        <f t="shared" ca="1" si="68"/>
        <v>0</v>
      </c>
      <c r="M397" t="str">
        <f t="shared" ca="1" si="69"/>
        <v>'GOOD PE'!</v>
      </c>
      <c r="N397">
        <f t="shared" ca="1" si="69"/>
        <v>0</v>
      </c>
      <c r="O397" t="str">
        <f t="shared" ca="1" si="70"/>
        <v>C:AP</v>
      </c>
      <c r="P397" t="str">
        <f t="shared" ca="1" si="71"/>
        <v>C9:AP9</v>
      </c>
    </row>
    <row r="398" spans="1:16">
      <c r="A398" t="str">
        <f t="shared" ref="A398:A461" si="74">IF(LEFT(RIGHT(D398,3),1)="-",RIGHT(D398,2),RIGHT(D398,3))</f>
        <v>12</v>
      </c>
      <c r="B398" t="str">
        <f t="shared" ref="B398:B461" ca="1" si="75">VLOOKUP(H398,$A$1:$K$5,11,FALSE)</f>
        <v>PE</v>
      </c>
      <c r="C398" t="str">
        <f t="shared" ref="C398:C461" si="76">IF(RIGHT(LEFT(D398,LEN(D398)-3),1)="-",LEFT(D398,LEN(D398)-4),LEFT(D398,LEN(D398)-3))</f>
        <v>G-23PE</v>
      </c>
      <c r="D398" t="s">
        <v>888</v>
      </c>
      <c r="E398">
        <f t="shared" ca="1" si="73"/>
        <v>0</v>
      </c>
      <c r="H398" t="str">
        <f t="shared" ca="1" si="72"/>
        <v>'GOOD PE'!</v>
      </c>
      <c r="I398" s="463">
        <f t="shared" ref="I398:I461" ca="1" si="77">IF(IFERROR(VLOOKUP($C398,INDIRECT(I$12&amp;$H$6),1,FALSE),0)&lt;&gt;0,I$12,0)</f>
        <v>0</v>
      </c>
      <c r="J398" s="463">
        <f t="shared" ref="J398:J461" ca="1" si="78">IF(IFERROR(VLOOKUP($C398,INDIRECT(J$12&amp;$H$7),1,FALSE),0)&lt;&gt;0,J$12,0)</f>
        <v>0</v>
      </c>
      <c r="K398">
        <f t="shared" ref="K398:K461" ca="1" si="79">IF(IFERROR(VLOOKUP($C398,INDIRECT(K$12&amp;$H$8),1,FALSE),0)&lt;&gt;0,K$12,0)</f>
        <v>0</v>
      </c>
      <c r="L398">
        <f t="shared" ref="L398:L461" ca="1" si="80">IF(IFERROR(VLOOKUP($C398,INDIRECT(L$12&amp;$H$9),1,FALSE),0)&lt;&gt;0,L$12,0)</f>
        <v>0</v>
      </c>
      <c r="M398" t="str">
        <f t="shared" ref="M398:N461" ca="1" si="81">IF(IFERROR(VLOOKUP($C398,INDIRECT(M$12&amp;$H$10),1,FALSE),0)&lt;&gt;0,M$12,0)</f>
        <v>'GOOD PE'!</v>
      </c>
      <c r="N398">
        <f t="shared" ca="1" si="81"/>
        <v>0</v>
      </c>
      <c r="O398" t="str">
        <f t="shared" ref="O398:O461" ca="1" si="82">VLOOKUP($H398,$G$6:$I$10,2,FALSE)</f>
        <v>C:AP</v>
      </c>
      <c r="P398" t="str">
        <f t="shared" ref="P398:P461" ca="1" si="83">VLOOKUP($H398,$G$6:$I$10,3,FALSE)</f>
        <v>C9:AP9</v>
      </c>
    </row>
    <row r="399" spans="1:16">
      <c r="A399" t="str">
        <f t="shared" si="74"/>
        <v>13</v>
      </c>
      <c r="B399" t="str">
        <f t="shared" ca="1" si="75"/>
        <v>PE</v>
      </c>
      <c r="C399" t="str">
        <f t="shared" si="76"/>
        <v>G-23PE</v>
      </c>
      <c r="D399" t="s">
        <v>889</v>
      </c>
      <c r="E399">
        <f t="shared" ca="1" si="73"/>
        <v>0</v>
      </c>
      <c r="H399" t="str">
        <f t="shared" ca="1" si="72"/>
        <v>'GOOD PE'!</v>
      </c>
      <c r="I399" s="463">
        <f t="shared" ca="1" si="77"/>
        <v>0</v>
      </c>
      <c r="J399" s="463">
        <f t="shared" ca="1" si="78"/>
        <v>0</v>
      </c>
      <c r="K399">
        <f t="shared" ca="1" si="79"/>
        <v>0</v>
      </c>
      <c r="L399">
        <f t="shared" ca="1" si="80"/>
        <v>0</v>
      </c>
      <c r="M399" t="str">
        <f t="shared" ca="1" si="81"/>
        <v>'GOOD PE'!</v>
      </c>
      <c r="N399">
        <f t="shared" ca="1" si="81"/>
        <v>0</v>
      </c>
      <c r="O399" t="str">
        <f t="shared" ca="1" si="82"/>
        <v>C:AP</v>
      </c>
      <c r="P399" t="str">
        <f t="shared" ca="1" si="83"/>
        <v>C9:AP9</v>
      </c>
    </row>
    <row r="400" spans="1:16">
      <c r="A400" t="str">
        <f t="shared" si="74"/>
        <v>14</v>
      </c>
      <c r="B400" t="str">
        <f t="shared" ca="1" si="75"/>
        <v>PE</v>
      </c>
      <c r="C400" t="str">
        <f t="shared" si="76"/>
        <v>G-23PE</v>
      </c>
      <c r="D400" t="s">
        <v>1342</v>
      </c>
      <c r="E400">
        <f t="shared" ca="1" si="73"/>
        <v>0</v>
      </c>
      <c r="H400" t="str">
        <f t="shared" ca="1" si="72"/>
        <v>'GOOD PE'!</v>
      </c>
      <c r="I400" s="463">
        <f t="shared" ca="1" si="77"/>
        <v>0</v>
      </c>
      <c r="J400" s="463">
        <f t="shared" ca="1" si="78"/>
        <v>0</v>
      </c>
      <c r="K400">
        <f t="shared" ca="1" si="79"/>
        <v>0</v>
      </c>
      <c r="L400">
        <f t="shared" ca="1" si="80"/>
        <v>0</v>
      </c>
      <c r="M400" t="str">
        <f t="shared" ca="1" si="81"/>
        <v>'GOOD PE'!</v>
      </c>
      <c r="N400">
        <f t="shared" ca="1" si="81"/>
        <v>0</v>
      </c>
      <c r="O400" t="str">
        <f t="shared" ca="1" si="82"/>
        <v>C:AP</v>
      </c>
      <c r="P400" t="str">
        <f t="shared" ca="1" si="83"/>
        <v>C9:AP9</v>
      </c>
    </row>
    <row r="401" spans="1:16">
      <c r="A401" t="str">
        <f t="shared" si="74"/>
        <v>15</v>
      </c>
      <c r="B401" t="str">
        <f t="shared" ca="1" si="75"/>
        <v>PE</v>
      </c>
      <c r="C401" t="str">
        <f t="shared" si="76"/>
        <v>G-23PE</v>
      </c>
      <c r="D401" t="s">
        <v>890</v>
      </c>
      <c r="E401">
        <f t="shared" ca="1" si="73"/>
        <v>0</v>
      </c>
      <c r="H401" t="str">
        <f t="shared" ca="1" si="72"/>
        <v>'GOOD PE'!</v>
      </c>
      <c r="I401" s="463">
        <f t="shared" ca="1" si="77"/>
        <v>0</v>
      </c>
      <c r="J401" s="463">
        <f t="shared" ca="1" si="78"/>
        <v>0</v>
      </c>
      <c r="K401">
        <f t="shared" ca="1" si="79"/>
        <v>0</v>
      </c>
      <c r="L401">
        <f t="shared" ca="1" si="80"/>
        <v>0</v>
      </c>
      <c r="M401" t="str">
        <f t="shared" ca="1" si="81"/>
        <v>'GOOD PE'!</v>
      </c>
      <c r="N401">
        <f t="shared" ca="1" si="81"/>
        <v>0</v>
      </c>
      <c r="O401" t="str">
        <f t="shared" ca="1" si="82"/>
        <v>C:AP</v>
      </c>
      <c r="P401" t="str">
        <f t="shared" ca="1" si="83"/>
        <v>C9:AP9</v>
      </c>
    </row>
    <row r="402" spans="1:16">
      <c r="A402" t="str">
        <f t="shared" si="74"/>
        <v>19</v>
      </c>
      <c r="B402" t="str">
        <f t="shared" ca="1" si="75"/>
        <v>PE</v>
      </c>
      <c r="C402" t="str">
        <f t="shared" si="76"/>
        <v>G-23PE</v>
      </c>
      <c r="D402" t="s">
        <v>1343</v>
      </c>
      <c r="E402">
        <f t="shared" ca="1" si="73"/>
        <v>0</v>
      </c>
      <c r="H402" t="str">
        <f t="shared" ca="1" si="72"/>
        <v>'GOOD PE'!</v>
      </c>
      <c r="I402" s="463">
        <f t="shared" ca="1" si="77"/>
        <v>0</v>
      </c>
      <c r="J402" s="463">
        <f t="shared" ca="1" si="78"/>
        <v>0</v>
      </c>
      <c r="K402">
        <f t="shared" ca="1" si="79"/>
        <v>0</v>
      </c>
      <c r="L402">
        <f t="shared" ca="1" si="80"/>
        <v>0</v>
      </c>
      <c r="M402" t="str">
        <f t="shared" ca="1" si="81"/>
        <v>'GOOD PE'!</v>
      </c>
      <c r="N402">
        <f t="shared" ca="1" si="81"/>
        <v>0</v>
      </c>
      <c r="O402" t="str">
        <f t="shared" ca="1" si="82"/>
        <v>C:AP</v>
      </c>
      <c r="P402" t="str">
        <f t="shared" ca="1" si="83"/>
        <v>C9:AP9</v>
      </c>
    </row>
    <row r="403" spans="1:16">
      <c r="A403" t="str">
        <f t="shared" si="74"/>
        <v>34</v>
      </c>
      <c r="B403" t="str">
        <f t="shared" ca="1" si="75"/>
        <v>PE</v>
      </c>
      <c r="C403" t="str">
        <f t="shared" si="76"/>
        <v>G-23PE</v>
      </c>
      <c r="D403" t="s">
        <v>1344</v>
      </c>
      <c r="E403">
        <f t="shared" ca="1" si="73"/>
        <v>0</v>
      </c>
      <c r="H403" t="str">
        <f t="shared" ca="1" si="72"/>
        <v>'GOOD PE'!</v>
      </c>
      <c r="I403" s="463">
        <f t="shared" ca="1" si="77"/>
        <v>0</v>
      </c>
      <c r="J403" s="463">
        <f t="shared" ca="1" si="78"/>
        <v>0</v>
      </c>
      <c r="K403">
        <f t="shared" ca="1" si="79"/>
        <v>0</v>
      </c>
      <c r="L403">
        <f t="shared" ca="1" si="80"/>
        <v>0</v>
      </c>
      <c r="M403" t="str">
        <f t="shared" ca="1" si="81"/>
        <v>'GOOD PE'!</v>
      </c>
      <c r="N403">
        <f t="shared" ca="1" si="81"/>
        <v>0</v>
      </c>
      <c r="O403" t="str">
        <f t="shared" ca="1" si="82"/>
        <v>C:AP</v>
      </c>
      <c r="P403" t="str">
        <f t="shared" ca="1" si="83"/>
        <v>C9:AP9</v>
      </c>
    </row>
    <row r="404" spans="1:16">
      <c r="A404" t="str">
        <f t="shared" si="74"/>
        <v>35</v>
      </c>
      <c r="B404" t="str">
        <f t="shared" ca="1" si="75"/>
        <v>PE</v>
      </c>
      <c r="C404" t="str">
        <f t="shared" si="76"/>
        <v>G-23PE</v>
      </c>
      <c r="D404" t="s">
        <v>1345</v>
      </c>
      <c r="E404">
        <f t="shared" ca="1" si="73"/>
        <v>0</v>
      </c>
      <c r="H404" t="str">
        <f t="shared" ca="1" si="72"/>
        <v>'GOOD PE'!</v>
      </c>
      <c r="I404" s="463">
        <f t="shared" ca="1" si="77"/>
        <v>0</v>
      </c>
      <c r="J404" s="463">
        <f t="shared" ca="1" si="78"/>
        <v>0</v>
      </c>
      <c r="K404">
        <f t="shared" ca="1" si="79"/>
        <v>0</v>
      </c>
      <c r="L404">
        <f t="shared" ca="1" si="80"/>
        <v>0</v>
      </c>
      <c r="M404" t="str">
        <f t="shared" ca="1" si="81"/>
        <v>'GOOD PE'!</v>
      </c>
      <c r="N404">
        <f t="shared" ca="1" si="81"/>
        <v>0</v>
      </c>
      <c r="O404" t="str">
        <f t="shared" ca="1" si="82"/>
        <v>C:AP</v>
      </c>
      <c r="P404" t="str">
        <f t="shared" ca="1" si="83"/>
        <v>C9:AP9</v>
      </c>
    </row>
    <row r="405" spans="1:16">
      <c r="A405" t="str">
        <f t="shared" si="74"/>
        <v>36</v>
      </c>
      <c r="B405" t="str">
        <f t="shared" ca="1" si="75"/>
        <v>PE</v>
      </c>
      <c r="C405" t="str">
        <f t="shared" si="76"/>
        <v>G-23PE</v>
      </c>
      <c r="D405" t="s">
        <v>1346</v>
      </c>
      <c r="E405">
        <f t="shared" ca="1" si="73"/>
        <v>0</v>
      </c>
      <c r="H405" t="str">
        <f t="shared" ca="1" si="72"/>
        <v>'GOOD PE'!</v>
      </c>
      <c r="I405" s="463">
        <f t="shared" ca="1" si="77"/>
        <v>0</v>
      </c>
      <c r="J405" s="463">
        <f t="shared" ca="1" si="78"/>
        <v>0</v>
      </c>
      <c r="K405">
        <f t="shared" ca="1" si="79"/>
        <v>0</v>
      </c>
      <c r="L405">
        <f t="shared" ca="1" si="80"/>
        <v>0</v>
      </c>
      <c r="M405" t="str">
        <f t="shared" ca="1" si="81"/>
        <v>'GOOD PE'!</v>
      </c>
      <c r="N405">
        <f t="shared" ca="1" si="81"/>
        <v>0</v>
      </c>
      <c r="O405" t="str">
        <f t="shared" ca="1" si="82"/>
        <v>C:AP</v>
      </c>
      <c r="P405" t="str">
        <f t="shared" ca="1" si="83"/>
        <v>C9:AP9</v>
      </c>
    </row>
    <row r="406" spans="1:16">
      <c r="A406" t="str">
        <f t="shared" si="74"/>
        <v>01</v>
      </c>
      <c r="B406" t="str">
        <f t="shared" ca="1" si="75"/>
        <v>PE</v>
      </c>
      <c r="C406" t="str">
        <f t="shared" si="76"/>
        <v>G-24PE</v>
      </c>
      <c r="D406" t="s">
        <v>891</v>
      </c>
      <c r="E406">
        <f t="shared" ca="1" si="73"/>
        <v>0</v>
      </c>
      <c r="H406" t="str">
        <f t="shared" ca="1" si="72"/>
        <v>'GOOD PE'!</v>
      </c>
      <c r="I406" s="463">
        <f t="shared" ca="1" si="77"/>
        <v>0</v>
      </c>
      <c r="J406" s="463">
        <f t="shared" ca="1" si="78"/>
        <v>0</v>
      </c>
      <c r="K406">
        <f t="shared" ca="1" si="79"/>
        <v>0</v>
      </c>
      <c r="L406">
        <f t="shared" ca="1" si="80"/>
        <v>0</v>
      </c>
      <c r="M406" t="str">
        <f t="shared" ca="1" si="81"/>
        <v>'GOOD PE'!</v>
      </c>
      <c r="N406">
        <f t="shared" ca="1" si="81"/>
        <v>0</v>
      </c>
      <c r="O406" t="str">
        <f t="shared" ca="1" si="82"/>
        <v>C:AP</v>
      </c>
      <c r="P406" t="str">
        <f t="shared" ca="1" si="83"/>
        <v>C9:AP9</v>
      </c>
    </row>
    <row r="407" spans="1:16">
      <c r="A407" t="str">
        <f t="shared" si="74"/>
        <v>02</v>
      </c>
      <c r="B407" t="str">
        <f t="shared" ca="1" si="75"/>
        <v>PE</v>
      </c>
      <c r="C407" t="str">
        <f t="shared" si="76"/>
        <v>G-24PE</v>
      </c>
      <c r="D407" t="s">
        <v>892</v>
      </c>
      <c r="E407">
        <f t="shared" ca="1" si="73"/>
        <v>0</v>
      </c>
      <c r="H407" t="str">
        <f t="shared" ca="1" si="72"/>
        <v>'GOOD PE'!</v>
      </c>
      <c r="I407" s="463">
        <f t="shared" ca="1" si="77"/>
        <v>0</v>
      </c>
      <c r="J407" s="463">
        <f t="shared" ca="1" si="78"/>
        <v>0</v>
      </c>
      <c r="K407">
        <f t="shared" ca="1" si="79"/>
        <v>0</v>
      </c>
      <c r="L407">
        <f t="shared" ca="1" si="80"/>
        <v>0</v>
      </c>
      <c r="M407" t="str">
        <f t="shared" ca="1" si="81"/>
        <v>'GOOD PE'!</v>
      </c>
      <c r="N407">
        <f t="shared" ca="1" si="81"/>
        <v>0</v>
      </c>
      <c r="O407" t="str">
        <f t="shared" ca="1" si="82"/>
        <v>C:AP</v>
      </c>
      <c r="P407" t="str">
        <f t="shared" ca="1" si="83"/>
        <v>C9:AP9</v>
      </c>
    </row>
    <row r="408" spans="1:16">
      <c r="A408" t="str">
        <f t="shared" si="74"/>
        <v>03</v>
      </c>
      <c r="B408" t="str">
        <f t="shared" ca="1" si="75"/>
        <v>PE</v>
      </c>
      <c r="C408" t="str">
        <f t="shared" si="76"/>
        <v>G-24PE</v>
      </c>
      <c r="D408" t="s">
        <v>893</v>
      </c>
      <c r="E408">
        <f t="shared" ca="1" si="73"/>
        <v>0</v>
      </c>
      <c r="H408" t="str">
        <f t="shared" ca="1" si="72"/>
        <v>'GOOD PE'!</v>
      </c>
      <c r="I408" s="463">
        <f t="shared" ca="1" si="77"/>
        <v>0</v>
      </c>
      <c r="J408" s="463">
        <f t="shared" ca="1" si="78"/>
        <v>0</v>
      </c>
      <c r="K408">
        <f t="shared" ca="1" si="79"/>
        <v>0</v>
      </c>
      <c r="L408">
        <f t="shared" ca="1" si="80"/>
        <v>0</v>
      </c>
      <c r="M408" t="str">
        <f t="shared" ca="1" si="81"/>
        <v>'GOOD PE'!</v>
      </c>
      <c r="N408">
        <f t="shared" ca="1" si="81"/>
        <v>0</v>
      </c>
      <c r="O408" t="str">
        <f t="shared" ca="1" si="82"/>
        <v>C:AP</v>
      </c>
      <c r="P408" t="str">
        <f t="shared" ca="1" si="83"/>
        <v>C9:AP9</v>
      </c>
    </row>
    <row r="409" spans="1:16">
      <c r="A409" t="str">
        <f t="shared" si="74"/>
        <v>04</v>
      </c>
      <c r="B409" t="str">
        <f t="shared" ca="1" si="75"/>
        <v>PE</v>
      </c>
      <c r="C409" t="str">
        <f t="shared" si="76"/>
        <v>G-24PE</v>
      </c>
      <c r="D409" t="s">
        <v>894</v>
      </c>
      <c r="E409">
        <f t="shared" ca="1" si="73"/>
        <v>0</v>
      </c>
      <c r="H409" t="str">
        <f t="shared" ca="1" si="72"/>
        <v>'GOOD PE'!</v>
      </c>
      <c r="I409" s="463">
        <f t="shared" ca="1" si="77"/>
        <v>0</v>
      </c>
      <c r="J409" s="463">
        <f t="shared" ca="1" si="78"/>
        <v>0</v>
      </c>
      <c r="K409">
        <f t="shared" ca="1" si="79"/>
        <v>0</v>
      </c>
      <c r="L409">
        <f t="shared" ca="1" si="80"/>
        <v>0</v>
      </c>
      <c r="M409" t="str">
        <f t="shared" ca="1" si="81"/>
        <v>'GOOD PE'!</v>
      </c>
      <c r="N409">
        <f t="shared" ca="1" si="81"/>
        <v>0</v>
      </c>
      <c r="O409" t="str">
        <f t="shared" ca="1" si="82"/>
        <v>C:AP</v>
      </c>
      <c r="P409" t="str">
        <f t="shared" ca="1" si="83"/>
        <v>C9:AP9</v>
      </c>
    </row>
    <row r="410" spans="1:16">
      <c r="A410" t="str">
        <f t="shared" si="74"/>
        <v>05</v>
      </c>
      <c r="B410" t="str">
        <f t="shared" ca="1" si="75"/>
        <v>PE</v>
      </c>
      <c r="C410" t="str">
        <f t="shared" si="76"/>
        <v>G-24PE</v>
      </c>
      <c r="D410" t="s">
        <v>895</v>
      </c>
      <c r="E410">
        <f t="shared" ca="1" si="73"/>
        <v>0</v>
      </c>
      <c r="H410" t="str">
        <f t="shared" ca="1" si="72"/>
        <v>'GOOD PE'!</v>
      </c>
      <c r="I410" s="463">
        <f t="shared" ca="1" si="77"/>
        <v>0</v>
      </c>
      <c r="J410" s="463">
        <f t="shared" ca="1" si="78"/>
        <v>0</v>
      </c>
      <c r="K410">
        <f t="shared" ca="1" si="79"/>
        <v>0</v>
      </c>
      <c r="L410">
        <f t="shared" ca="1" si="80"/>
        <v>0</v>
      </c>
      <c r="M410" t="str">
        <f t="shared" ca="1" si="81"/>
        <v>'GOOD PE'!</v>
      </c>
      <c r="N410">
        <f t="shared" ca="1" si="81"/>
        <v>0</v>
      </c>
      <c r="O410" t="str">
        <f t="shared" ca="1" si="82"/>
        <v>C:AP</v>
      </c>
      <c r="P410" t="str">
        <f t="shared" ca="1" si="83"/>
        <v>C9:AP9</v>
      </c>
    </row>
    <row r="411" spans="1:16">
      <c r="A411" t="str">
        <f t="shared" si="74"/>
        <v>06</v>
      </c>
      <c r="B411" t="str">
        <f t="shared" ca="1" si="75"/>
        <v>PE</v>
      </c>
      <c r="C411" t="str">
        <f t="shared" si="76"/>
        <v>G-24PE</v>
      </c>
      <c r="D411" t="s">
        <v>896</v>
      </c>
      <c r="E411">
        <f t="shared" ca="1" si="73"/>
        <v>0</v>
      </c>
      <c r="H411" t="str">
        <f t="shared" ca="1" si="72"/>
        <v>'GOOD PE'!</v>
      </c>
      <c r="I411" s="463">
        <f t="shared" ca="1" si="77"/>
        <v>0</v>
      </c>
      <c r="J411" s="463">
        <f t="shared" ca="1" si="78"/>
        <v>0</v>
      </c>
      <c r="K411">
        <f t="shared" ca="1" si="79"/>
        <v>0</v>
      </c>
      <c r="L411">
        <f t="shared" ca="1" si="80"/>
        <v>0</v>
      </c>
      <c r="M411" t="str">
        <f t="shared" ca="1" si="81"/>
        <v>'GOOD PE'!</v>
      </c>
      <c r="N411">
        <f t="shared" ca="1" si="81"/>
        <v>0</v>
      </c>
      <c r="O411" t="str">
        <f t="shared" ca="1" si="82"/>
        <v>C:AP</v>
      </c>
      <c r="P411" t="str">
        <f t="shared" ca="1" si="83"/>
        <v>C9:AP9</v>
      </c>
    </row>
    <row r="412" spans="1:16">
      <c r="A412" t="str">
        <f t="shared" si="74"/>
        <v>07</v>
      </c>
      <c r="B412" t="str">
        <f t="shared" ca="1" si="75"/>
        <v>PE</v>
      </c>
      <c r="C412" t="str">
        <f t="shared" si="76"/>
        <v>G-24PE</v>
      </c>
      <c r="D412" t="s">
        <v>897</v>
      </c>
      <c r="E412">
        <f t="shared" ca="1" si="73"/>
        <v>0</v>
      </c>
      <c r="H412" t="str">
        <f t="shared" ca="1" si="72"/>
        <v>'GOOD PE'!</v>
      </c>
      <c r="I412" s="463">
        <f t="shared" ca="1" si="77"/>
        <v>0</v>
      </c>
      <c r="J412" s="463">
        <f t="shared" ca="1" si="78"/>
        <v>0</v>
      </c>
      <c r="K412">
        <f t="shared" ca="1" si="79"/>
        <v>0</v>
      </c>
      <c r="L412">
        <f t="shared" ca="1" si="80"/>
        <v>0</v>
      </c>
      <c r="M412" t="str">
        <f t="shared" ca="1" si="81"/>
        <v>'GOOD PE'!</v>
      </c>
      <c r="N412">
        <f t="shared" ca="1" si="81"/>
        <v>0</v>
      </c>
      <c r="O412" t="str">
        <f t="shared" ca="1" si="82"/>
        <v>C:AP</v>
      </c>
      <c r="P412" t="str">
        <f t="shared" ca="1" si="83"/>
        <v>C9:AP9</v>
      </c>
    </row>
    <row r="413" spans="1:16">
      <c r="A413" t="str">
        <f t="shared" si="74"/>
        <v>08</v>
      </c>
      <c r="B413" t="str">
        <f t="shared" ca="1" si="75"/>
        <v>PE</v>
      </c>
      <c r="C413" t="str">
        <f t="shared" si="76"/>
        <v>G-24PE</v>
      </c>
      <c r="D413" t="s">
        <v>898</v>
      </c>
      <c r="E413">
        <f t="shared" ca="1" si="73"/>
        <v>0</v>
      </c>
      <c r="H413" t="str">
        <f t="shared" ca="1" si="72"/>
        <v>'GOOD PE'!</v>
      </c>
      <c r="I413" s="463">
        <f t="shared" ca="1" si="77"/>
        <v>0</v>
      </c>
      <c r="J413" s="463">
        <f t="shared" ca="1" si="78"/>
        <v>0</v>
      </c>
      <c r="K413">
        <f t="shared" ca="1" si="79"/>
        <v>0</v>
      </c>
      <c r="L413">
        <f t="shared" ca="1" si="80"/>
        <v>0</v>
      </c>
      <c r="M413" t="str">
        <f t="shared" ca="1" si="81"/>
        <v>'GOOD PE'!</v>
      </c>
      <c r="N413">
        <f t="shared" ca="1" si="81"/>
        <v>0</v>
      </c>
      <c r="O413" t="str">
        <f t="shared" ca="1" si="82"/>
        <v>C:AP</v>
      </c>
      <c r="P413" t="str">
        <f t="shared" ca="1" si="83"/>
        <v>C9:AP9</v>
      </c>
    </row>
    <row r="414" spans="1:16">
      <c r="A414" t="str">
        <f t="shared" si="74"/>
        <v>09</v>
      </c>
      <c r="B414" t="str">
        <f t="shared" ca="1" si="75"/>
        <v>PE</v>
      </c>
      <c r="C414" t="str">
        <f t="shared" si="76"/>
        <v>G-24PE</v>
      </c>
      <c r="D414" t="s">
        <v>899</v>
      </c>
      <c r="E414">
        <f t="shared" ca="1" si="73"/>
        <v>0</v>
      </c>
      <c r="H414" t="str">
        <f t="shared" ca="1" si="72"/>
        <v>'GOOD PE'!</v>
      </c>
      <c r="I414" s="463">
        <f t="shared" ca="1" si="77"/>
        <v>0</v>
      </c>
      <c r="J414" s="463">
        <f t="shared" ca="1" si="78"/>
        <v>0</v>
      </c>
      <c r="K414">
        <f t="shared" ca="1" si="79"/>
        <v>0</v>
      </c>
      <c r="L414">
        <f t="shared" ca="1" si="80"/>
        <v>0</v>
      </c>
      <c r="M414" t="str">
        <f t="shared" ca="1" si="81"/>
        <v>'GOOD PE'!</v>
      </c>
      <c r="N414">
        <f t="shared" ca="1" si="81"/>
        <v>0</v>
      </c>
      <c r="O414" t="str">
        <f t="shared" ca="1" si="82"/>
        <v>C:AP</v>
      </c>
      <c r="P414" t="str">
        <f t="shared" ca="1" si="83"/>
        <v>C9:AP9</v>
      </c>
    </row>
    <row r="415" spans="1:16">
      <c r="A415" t="str">
        <f t="shared" si="74"/>
        <v>10</v>
      </c>
      <c r="B415" t="str">
        <f t="shared" ca="1" si="75"/>
        <v>PE</v>
      </c>
      <c r="C415" t="str">
        <f t="shared" si="76"/>
        <v>G-24PE</v>
      </c>
      <c r="D415" t="s">
        <v>900</v>
      </c>
      <c r="E415">
        <f t="shared" ca="1" si="73"/>
        <v>0</v>
      </c>
      <c r="H415" t="str">
        <f t="shared" ca="1" si="72"/>
        <v>'GOOD PE'!</v>
      </c>
      <c r="I415" s="463">
        <f t="shared" ca="1" si="77"/>
        <v>0</v>
      </c>
      <c r="J415" s="463">
        <f t="shared" ca="1" si="78"/>
        <v>0</v>
      </c>
      <c r="K415">
        <f t="shared" ca="1" si="79"/>
        <v>0</v>
      </c>
      <c r="L415">
        <f t="shared" ca="1" si="80"/>
        <v>0</v>
      </c>
      <c r="M415" t="str">
        <f t="shared" ca="1" si="81"/>
        <v>'GOOD PE'!</v>
      </c>
      <c r="N415">
        <f t="shared" ca="1" si="81"/>
        <v>0</v>
      </c>
      <c r="O415" t="str">
        <f t="shared" ca="1" si="82"/>
        <v>C:AP</v>
      </c>
      <c r="P415" t="str">
        <f t="shared" ca="1" si="83"/>
        <v>C9:AP9</v>
      </c>
    </row>
    <row r="416" spans="1:16">
      <c r="A416" t="str">
        <f t="shared" si="74"/>
        <v>11</v>
      </c>
      <c r="B416" t="str">
        <f t="shared" ca="1" si="75"/>
        <v>PE</v>
      </c>
      <c r="C416" t="str">
        <f t="shared" si="76"/>
        <v>G-24PE</v>
      </c>
      <c r="D416" t="s">
        <v>901</v>
      </c>
      <c r="E416">
        <f t="shared" ca="1" si="73"/>
        <v>0</v>
      </c>
      <c r="H416" t="str">
        <f t="shared" ca="1" si="72"/>
        <v>'GOOD PE'!</v>
      </c>
      <c r="I416" s="463">
        <f t="shared" ca="1" si="77"/>
        <v>0</v>
      </c>
      <c r="J416" s="463">
        <f t="shared" ca="1" si="78"/>
        <v>0</v>
      </c>
      <c r="K416">
        <f t="shared" ca="1" si="79"/>
        <v>0</v>
      </c>
      <c r="L416">
        <f t="shared" ca="1" si="80"/>
        <v>0</v>
      </c>
      <c r="M416" t="str">
        <f t="shared" ca="1" si="81"/>
        <v>'GOOD PE'!</v>
      </c>
      <c r="N416">
        <f t="shared" ca="1" si="81"/>
        <v>0</v>
      </c>
      <c r="O416" t="str">
        <f t="shared" ca="1" si="82"/>
        <v>C:AP</v>
      </c>
      <c r="P416" t="str">
        <f t="shared" ca="1" si="83"/>
        <v>C9:AP9</v>
      </c>
    </row>
    <row r="417" spans="1:16">
      <c r="A417" t="str">
        <f t="shared" si="74"/>
        <v>12</v>
      </c>
      <c r="B417" t="str">
        <f t="shared" ca="1" si="75"/>
        <v>PE</v>
      </c>
      <c r="C417" t="str">
        <f t="shared" si="76"/>
        <v>G-24PE</v>
      </c>
      <c r="D417" t="s">
        <v>902</v>
      </c>
      <c r="E417">
        <f t="shared" ca="1" si="73"/>
        <v>0</v>
      </c>
      <c r="H417" t="str">
        <f t="shared" ca="1" si="72"/>
        <v>'GOOD PE'!</v>
      </c>
      <c r="I417" s="463">
        <f t="shared" ca="1" si="77"/>
        <v>0</v>
      </c>
      <c r="J417" s="463">
        <f t="shared" ca="1" si="78"/>
        <v>0</v>
      </c>
      <c r="K417">
        <f t="shared" ca="1" si="79"/>
        <v>0</v>
      </c>
      <c r="L417">
        <f t="shared" ca="1" si="80"/>
        <v>0</v>
      </c>
      <c r="M417" t="str">
        <f t="shared" ca="1" si="81"/>
        <v>'GOOD PE'!</v>
      </c>
      <c r="N417">
        <f t="shared" ca="1" si="81"/>
        <v>0</v>
      </c>
      <c r="O417" t="str">
        <f t="shared" ca="1" si="82"/>
        <v>C:AP</v>
      </c>
      <c r="P417" t="str">
        <f t="shared" ca="1" si="83"/>
        <v>C9:AP9</v>
      </c>
    </row>
    <row r="418" spans="1:16">
      <c r="A418" t="str">
        <f t="shared" si="74"/>
        <v>13</v>
      </c>
      <c r="B418" t="str">
        <f t="shared" ca="1" si="75"/>
        <v>PE</v>
      </c>
      <c r="C418" t="str">
        <f t="shared" si="76"/>
        <v>G-24PE</v>
      </c>
      <c r="D418" t="s">
        <v>903</v>
      </c>
      <c r="E418">
        <f t="shared" ca="1" si="73"/>
        <v>0</v>
      </c>
      <c r="H418" t="str">
        <f t="shared" ca="1" si="72"/>
        <v>'GOOD PE'!</v>
      </c>
      <c r="I418" s="463">
        <f t="shared" ca="1" si="77"/>
        <v>0</v>
      </c>
      <c r="J418" s="463">
        <f t="shared" ca="1" si="78"/>
        <v>0</v>
      </c>
      <c r="K418">
        <f t="shared" ca="1" si="79"/>
        <v>0</v>
      </c>
      <c r="L418">
        <f t="shared" ca="1" si="80"/>
        <v>0</v>
      </c>
      <c r="M418" t="str">
        <f t="shared" ca="1" si="81"/>
        <v>'GOOD PE'!</v>
      </c>
      <c r="N418">
        <f t="shared" ca="1" si="81"/>
        <v>0</v>
      </c>
      <c r="O418" t="str">
        <f t="shared" ca="1" si="82"/>
        <v>C:AP</v>
      </c>
      <c r="P418" t="str">
        <f t="shared" ca="1" si="83"/>
        <v>C9:AP9</v>
      </c>
    </row>
    <row r="419" spans="1:16">
      <c r="A419" t="str">
        <f t="shared" si="74"/>
        <v>14</v>
      </c>
      <c r="B419" t="str">
        <f t="shared" ca="1" si="75"/>
        <v>PE</v>
      </c>
      <c r="C419" t="str">
        <f t="shared" si="76"/>
        <v>G-24PE</v>
      </c>
      <c r="D419" t="s">
        <v>1347</v>
      </c>
      <c r="E419">
        <f t="shared" ca="1" si="73"/>
        <v>0</v>
      </c>
      <c r="H419" t="str">
        <f t="shared" ca="1" si="72"/>
        <v>'GOOD PE'!</v>
      </c>
      <c r="I419" s="463">
        <f t="shared" ca="1" si="77"/>
        <v>0</v>
      </c>
      <c r="J419" s="463">
        <f t="shared" ca="1" si="78"/>
        <v>0</v>
      </c>
      <c r="K419">
        <f t="shared" ca="1" si="79"/>
        <v>0</v>
      </c>
      <c r="L419">
        <f t="shared" ca="1" si="80"/>
        <v>0</v>
      </c>
      <c r="M419" t="str">
        <f t="shared" ca="1" si="81"/>
        <v>'GOOD PE'!</v>
      </c>
      <c r="N419">
        <f t="shared" ca="1" si="81"/>
        <v>0</v>
      </c>
      <c r="O419" t="str">
        <f t="shared" ca="1" si="82"/>
        <v>C:AP</v>
      </c>
      <c r="P419" t="str">
        <f t="shared" ca="1" si="83"/>
        <v>C9:AP9</v>
      </c>
    </row>
    <row r="420" spans="1:16">
      <c r="A420" t="str">
        <f t="shared" si="74"/>
        <v>15</v>
      </c>
      <c r="B420" t="str">
        <f t="shared" ca="1" si="75"/>
        <v>PE</v>
      </c>
      <c r="C420" t="str">
        <f t="shared" si="76"/>
        <v>G-24PE</v>
      </c>
      <c r="D420" t="s">
        <v>904</v>
      </c>
      <c r="E420">
        <f t="shared" ca="1" si="73"/>
        <v>0</v>
      </c>
      <c r="H420" t="str">
        <f t="shared" ca="1" si="72"/>
        <v>'GOOD PE'!</v>
      </c>
      <c r="I420" s="463">
        <f t="shared" ca="1" si="77"/>
        <v>0</v>
      </c>
      <c r="J420" s="463">
        <f t="shared" ca="1" si="78"/>
        <v>0</v>
      </c>
      <c r="K420">
        <f t="shared" ca="1" si="79"/>
        <v>0</v>
      </c>
      <c r="L420">
        <f t="shared" ca="1" si="80"/>
        <v>0</v>
      </c>
      <c r="M420" t="str">
        <f t="shared" ca="1" si="81"/>
        <v>'GOOD PE'!</v>
      </c>
      <c r="N420">
        <f t="shared" ca="1" si="81"/>
        <v>0</v>
      </c>
      <c r="O420" t="str">
        <f t="shared" ca="1" si="82"/>
        <v>C:AP</v>
      </c>
      <c r="P420" t="str">
        <f t="shared" ca="1" si="83"/>
        <v>C9:AP9</v>
      </c>
    </row>
    <row r="421" spans="1:16">
      <c r="A421" t="str">
        <f t="shared" si="74"/>
        <v>19</v>
      </c>
      <c r="B421" t="str">
        <f t="shared" ca="1" si="75"/>
        <v>PE</v>
      </c>
      <c r="C421" t="str">
        <f t="shared" si="76"/>
        <v>G-24PE</v>
      </c>
      <c r="D421" t="s">
        <v>1348</v>
      </c>
      <c r="E421">
        <f t="shared" ca="1" si="73"/>
        <v>0</v>
      </c>
      <c r="H421" t="str">
        <f t="shared" ca="1" si="72"/>
        <v>'GOOD PE'!</v>
      </c>
      <c r="I421" s="463">
        <f t="shared" ca="1" si="77"/>
        <v>0</v>
      </c>
      <c r="J421" s="463">
        <f t="shared" ca="1" si="78"/>
        <v>0</v>
      </c>
      <c r="K421">
        <f t="shared" ca="1" si="79"/>
        <v>0</v>
      </c>
      <c r="L421">
        <f t="shared" ca="1" si="80"/>
        <v>0</v>
      </c>
      <c r="M421" t="str">
        <f t="shared" ca="1" si="81"/>
        <v>'GOOD PE'!</v>
      </c>
      <c r="N421">
        <f t="shared" ca="1" si="81"/>
        <v>0</v>
      </c>
      <c r="O421" t="str">
        <f t="shared" ca="1" si="82"/>
        <v>C:AP</v>
      </c>
      <c r="P421" t="str">
        <f t="shared" ca="1" si="83"/>
        <v>C9:AP9</v>
      </c>
    </row>
    <row r="422" spans="1:16">
      <c r="A422" t="str">
        <f t="shared" si="74"/>
        <v>34</v>
      </c>
      <c r="B422" t="str">
        <f t="shared" ca="1" si="75"/>
        <v>PE</v>
      </c>
      <c r="C422" t="str">
        <f t="shared" si="76"/>
        <v>G-24PE</v>
      </c>
      <c r="D422" t="s">
        <v>1349</v>
      </c>
      <c r="E422">
        <f t="shared" ca="1" si="73"/>
        <v>0</v>
      </c>
      <c r="H422" t="str">
        <f t="shared" ca="1" si="72"/>
        <v>'GOOD PE'!</v>
      </c>
      <c r="I422" s="463">
        <f t="shared" ca="1" si="77"/>
        <v>0</v>
      </c>
      <c r="J422" s="463">
        <f t="shared" ca="1" si="78"/>
        <v>0</v>
      </c>
      <c r="K422">
        <f t="shared" ca="1" si="79"/>
        <v>0</v>
      </c>
      <c r="L422">
        <f t="shared" ca="1" si="80"/>
        <v>0</v>
      </c>
      <c r="M422" t="str">
        <f t="shared" ca="1" si="81"/>
        <v>'GOOD PE'!</v>
      </c>
      <c r="N422">
        <f t="shared" ca="1" si="81"/>
        <v>0</v>
      </c>
      <c r="O422" t="str">
        <f t="shared" ca="1" si="82"/>
        <v>C:AP</v>
      </c>
      <c r="P422" t="str">
        <f t="shared" ca="1" si="83"/>
        <v>C9:AP9</v>
      </c>
    </row>
    <row r="423" spans="1:16">
      <c r="A423" t="str">
        <f t="shared" si="74"/>
        <v>35</v>
      </c>
      <c r="B423" t="str">
        <f t="shared" ca="1" si="75"/>
        <v>PE</v>
      </c>
      <c r="C423" t="str">
        <f t="shared" si="76"/>
        <v>G-24PE</v>
      </c>
      <c r="D423" t="s">
        <v>1350</v>
      </c>
      <c r="E423">
        <f t="shared" ca="1" si="73"/>
        <v>0</v>
      </c>
      <c r="H423" t="str">
        <f t="shared" ca="1" si="72"/>
        <v>'GOOD PE'!</v>
      </c>
      <c r="I423" s="463">
        <f t="shared" ca="1" si="77"/>
        <v>0</v>
      </c>
      <c r="J423" s="463">
        <f t="shared" ca="1" si="78"/>
        <v>0</v>
      </c>
      <c r="K423">
        <f t="shared" ca="1" si="79"/>
        <v>0</v>
      </c>
      <c r="L423">
        <f t="shared" ca="1" si="80"/>
        <v>0</v>
      </c>
      <c r="M423" t="str">
        <f t="shared" ca="1" si="81"/>
        <v>'GOOD PE'!</v>
      </c>
      <c r="N423">
        <f t="shared" ca="1" si="81"/>
        <v>0</v>
      </c>
      <c r="O423" t="str">
        <f t="shared" ca="1" si="82"/>
        <v>C:AP</v>
      </c>
      <c r="P423" t="str">
        <f t="shared" ca="1" si="83"/>
        <v>C9:AP9</v>
      </c>
    </row>
    <row r="424" spans="1:16">
      <c r="A424" t="str">
        <f t="shared" si="74"/>
        <v>36</v>
      </c>
      <c r="B424" t="str">
        <f t="shared" ca="1" si="75"/>
        <v>PE</v>
      </c>
      <c r="C424" t="str">
        <f t="shared" si="76"/>
        <v>G-24PE</v>
      </c>
      <c r="D424" t="s">
        <v>1351</v>
      </c>
      <c r="E424">
        <f t="shared" ca="1" si="73"/>
        <v>0</v>
      </c>
      <c r="H424" t="str">
        <f t="shared" ca="1" si="72"/>
        <v>'GOOD PE'!</v>
      </c>
      <c r="I424" s="463">
        <f t="shared" ca="1" si="77"/>
        <v>0</v>
      </c>
      <c r="J424" s="463">
        <f t="shared" ca="1" si="78"/>
        <v>0</v>
      </c>
      <c r="K424">
        <f t="shared" ca="1" si="79"/>
        <v>0</v>
      </c>
      <c r="L424">
        <f t="shared" ca="1" si="80"/>
        <v>0</v>
      </c>
      <c r="M424" t="str">
        <f t="shared" ca="1" si="81"/>
        <v>'GOOD PE'!</v>
      </c>
      <c r="N424">
        <f t="shared" ca="1" si="81"/>
        <v>0</v>
      </c>
      <c r="O424" t="str">
        <f t="shared" ca="1" si="82"/>
        <v>C:AP</v>
      </c>
      <c r="P424" t="str">
        <f t="shared" ca="1" si="83"/>
        <v>C9:AP9</v>
      </c>
    </row>
    <row r="425" spans="1:16">
      <c r="A425" t="str">
        <f t="shared" si="74"/>
        <v>01</v>
      </c>
      <c r="B425" t="str">
        <f t="shared" ca="1" si="75"/>
        <v>PE</v>
      </c>
      <c r="C425" t="str">
        <f t="shared" si="76"/>
        <v>G-25PE</v>
      </c>
      <c r="D425" t="s">
        <v>905</v>
      </c>
      <c r="E425">
        <f t="shared" ca="1" si="73"/>
        <v>0</v>
      </c>
      <c r="H425" t="str">
        <f t="shared" ca="1" si="72"/>
        <v>'GOOD PE'!</v>
      </c>
      <c r="I425" s="463">
        <f t="shared" ca="1" si="77"/>
        <v>0</v>
      </c>
      <c r="J425" s="463">
        <f t="shared" ca="1" si="78"/>
        <v>0</v>
      </c>
      <c r="K425">
        <f t="shared" ca="1" si="79"/>
        <v>0</v>
      </c>
      <c r="L425">
        <f t="shared" ca="1" si="80"/>
        <v>0</v>
      </c>
      <c r="M425" t="str">
        <f t="shared" ca="1" si="81"/>
        <v>'GOOD PE'!</v>
      </c>
      <c r="N425">
        <f t="shared" ca="1" si="81"/>
        <v>0</v>
      </c>
      <c r="O425" t="str">
        <f t="shared" ca="1" si="82"/>
        <v>C:AP</v>
      </c>
      <c r="P425" t="str">
        <f t="shared" ca="1" si="83"/>
        <v>C9:AP9</v>
      </c>
    </row>
    <row r="426" spans="1:16">
      <c r="A426" t="str">
        <f t="shared" si="74"/>
        <v>02</v>
      </c>
      <c r="B426" t="str">
        <f t="shared" ca="1" si="75"/>
        <v>PE</v>
      </c>
      <c r="C426" t="str">
        <f t="shared" si="76"/>
        <v>G-25PE</v>
      </c>
      <c r="D426" t="s">
        <v>906</v>
      </c>
      <c r="E426">
        <f t="shared" ca="1" si="73"/>
        <v>0</v>
      </c>
      <c r="H426" t="str">
        <f t="shared" ca="1" si="72"/>
        <v>'GOOD PE'!</v>
      </c>
      <c r="I426" s="463">
        <f t="shared" ca="1" si="77"/>
        <v>0</v>
      </c>
      <c r="J426" s="463">
        <f t="shared" ca="1" si="78"/>
        <v>0</v>
      </c>
      <c r="K426">
        <f t="shared" ca="1" si="79"/>
        <v>0</v>
      </c>
      <c r="L426">
        <f t="shared" ca="1" si="80"/>
        <v>0</v>
      </c>
      <c r="M426" t="str">
        <f t="shared" ca="1" si="81"/>
        <v>'GOOD PE'!</v>
      </c>
      <c r="N426">
        <f t="shared" ca="1" si="81"/>
        <v>0</v>
      </c>
      <c r="O426" t="str">
        <f t="shared" ca="1" si="82"/>
        <v>C:AP</v>
      </c>
      <c r="P426" t="str">
        <f t="shared" ca="1" si="83"/>
        <v>C9:AP9</v>
      </c>
    </row>
    <row r="427" spans="1:16">
      <c r="A427" t="str">
        <f t="shared" si="74"/>
        <v>03</v>
      </c>
      <c r="B427" t="str">
        <f t="shared" ca="1" si="75"/>
        <v>PE</v>
      </c>
      <c r="C427" t="str">
        <f t="shared" si="76"/>
        <v>G-25PE</v>
      </c>
      <c r="D427" t="s">
        <v>907</v>
      </c>
      <c r="E427">
        <f t="shared" ca="1" si="73"/>
        <v>0</v>
      </c>
      <c r="H427" t="str">
        <f t="shared" ca="1" si="72"/>
        <v>'GOOD PE'!</v>
      </c>
      <c r="I427" s="463">
        <f t="shared" ca="1" si="77"/>
        <v>0</v>
      </c>
      <c r="J427" s="463">
        <f t="shared" ca="1" si="78"/>
        <v>0</v>
      </c>
      <c r="K427">
        <f t="shared" ca="1" si="79"/>
        <v>0</v>
      </c>
      <c r="L427">
        <f t="shared" ca="1" si="80"/>
        <v>0</v>
      </c>
      <c r="M427" t="str">
        <f t="shared" ca="1" si="81"/>
        <v>'GOOD PE'!</v>
      </c>
      <c r="N427">
        <f t="shared" ca="1" si="81"/>
        <v>0</v>
      </c>
      <c r="O427" t="str">
        <f t="shared" ca="1" si="82"/>
        <v>C:AP</v>
      </c>
      <c r="P427" t="str">
        <f t="shared" ca="1" si="83"/>
        <v>C9:AP9</v>
      </c>
    </row>
    <row r="428" spans="1:16">
      <c r="A428" t="str">
        <f t="shared" si="74"/>
        <v>04</v>
      </c>
      <c r="B428" t="str">
        <f t="shared" ca="1" si="75"/>
        <v>PE</v>
      </c>
      <c r="C428" t="str">
        <f t="shared" si="76"/>
        <v>G-25PE</v>
      </c>
      <c r="D428" t="s">
        <v>908</v>
      </c>
      <c r="E428">
        <f t="shared" ca="1" si="73"/>
        <v>0</v>
      </c>
      <c r="H428" t="str">
        <f t="shared" ca="1" si="72"/>
        <v>'GOOD PE'!</v>
      </c>
      <c r="I428" s="463">
        <f t="shared" ca="1" si="77"/>
        <v>0</v>
      </c>
      <c r="J428" s="463">
        <f t="shared" ca="1" si="78"/>
        <v>0</v>
      </c>
      <c r="K428">
        <f t="shared" ca="1" si="79"/>
        <v>0</v>
      </c>
      <c r="L428">
        <f t="shared" ca="1" si="80"/>
        <v>0</v>
      </c>
      <c r="M428" t="str">
        <f t="shared" ca="1" si="81"/>
        <v>'GOOD PE'!</v>
      </c>
      <c r="N428">
        <f t="shared" ca="1" si="81"/>
        <v>0</v>
      </c>
      <c r="O428" t="str">
        <f t="shared" ca="1" si="82"/>
        <v>C:AP</v>
      </c>
      <c r="P428" t="str">
        <f t="shared" ca="1" si="83"/>
        <v>C9:AP9</v>
      </c>
    </row>
    <row r="429" spans="1:16">
      <c r="A429" t="str">
        <f t="shared" si="74"/>
        <v>05</v>
      </c>
      <c r="B429" t="str">
        <f t="shared" ca="1" si="75"/>
        <v>PE</v>
      </c>
      <c r="C429" t="str">
        <f t="shared" si="76"/>
        <v>G-25PE</v>
      </c>
      <c r="D429" t="s">
        <v>909</v>
      </c>
      <c r="E429">
        <f t="shared" ca="1" si="73"/>
        <v>0</v>
      </c>
      <c r="H429" t="str">
        <f t="shared" ca="1" si="72"/>
        <v>'GOOD PE'!</v>
      </c>
      <c r="I429" s="463">
        <f t="shared" ca="1" si="77"/>
        <v>0</v>
      </c>
      <c r="J429" s="463">
        <f t="shared" ca="1" si="78"/>
        <v>0</v>
      </c>
      <c r="K429">
        <f t="shared" ca="1" si="79"/>
        <v>0</v>
      </c>
      <c r="L429">
        <f t="shared" ca="1" si="80"/>
        <v>0</v>
      </c>
      <c r="M429" t="str">
        <f t="shared" ca="1" si="81"/>
        <v>'GOOD PE'!</v>
      </c>
      <c r="N429">
        <f t="shared" ca="1" si="81"/>
        <v>0</v>
      </c>
      <c r="O429" t="str">
        <f t="shared" ca="1" si="82"/>
        <v>C:AP</v>
      </c>
      <c r="P429" t="str">
        <f t="shared" ca="1" si="83"/>
        <v>C9:AP9</v>
      </c>
    </row>
    <row r="430" spans="1:16">
      <c r="A430" t="str">
        <f t="shared" si="74"/>
        <v>06</v>
      </c>
      <c r="B430" t="str">
        <f t="shared" ca="1" si="75"/>
        <v>PE</v>
      </c>
      <c r="C430" t="str">
        <f t="shared" si="76"/>
        <v>G-25PE</v>
      </c>
      <c r="D430" t="s">
        <v>910</v>
      </c>
      <c r="E430">
        <f t="shared" ca="1" si="73"/>
        <v>0</v>
      </c>
      <c r="H430" t="str">
        <f t="shared" ca="1" si="72"/>
        <v>'GOOD PE'!</v>
      </c>
      <c r="I430" s="463">
        <f t="shared" ca="1" si="77"/>
        <v>0</v>
      </c>
      <c r="J430" s="463">
        <f t="shared" ca="1" si="78"/>
        <v>0</v>
      </c>
      <c r="K430">
        <f t="shared" ca="1" si="79"/>
        <v>0</v>
      </c>
      <c r="L430">
        <f t="shared" ca="1" si="80"/>
        <v>0</v>
      </c>
      <c r="M430" t="str">
        <f t="shared" ca="1" si="81"/>
        <v>'GOOD PE'!</v>
      </c>
      <c r="N430">
        <f t="shared" ca="1" si="81"/>
        <v>0</v>
      </c>
      <c r="O430" t="str">
        <f t="shared" ca="1" si="82"/>
        <v>C:AP</v>
      </c>
      <c r="P430" t="str">
        <f t="shared" ca="1" si="83"/>
        <v>C9:AP9</v>
      </c>
    </row>
    <row r="431" spans="1:16">
      <c r="A431" t="str">
        <f t="shared" si="74"/>
        <v>07</v>
      </c>
      <c r="B431" t="str">
        <f t="shared" ca="1" si="75"/>
        <v>PE</v>
      </c>
      <c r="C431" t="str">
        <f t="shared" si="76"/>
        <v>G-25PE</v>
      </c>
      <c r="D431" t="s">
        <v>911</v>
      </c>
      <c r="E431">
        <f t="shared" ca="1" si="73"/>
        <v>0</v>
      </c>
      <c r="H431" t="str">
        <f t="shared" ca="1" si="72"/>
        <v>'GOOD PE'!</v>
      </c>
      <c r="I431" s="463">
        <f t="shared" ca="1" si="77"/>
        <v>0</v>
      </c>
      <c r="J431" s="463">
        <f t="shared" ca="1" si="78"/>
        <v>0</v>
      </c>
      <c r="K431">
        <f t="shared" ca="1" si="79"/>
        <v>0</v>
      </c>
      <c r="L431">
        <f t="shared" ca="1" si="80"/>
        <v>0</v>
      </c>
      <c r="M431" t="str">
        <f t="shared" ca="1" si="81"/>
        <v>'GOOD PE'!</v>
      </c>
      <c r="N431">
        <f t="shared" ca="1" si="81"/>
        <v>0</v>
      </c>
      <c r="O431" t="str">
        <f t="shared" ca="1" si="82"/>
        <v>C:AP</v>
      </c>
      <c r="P431" t="str">
        <f t="shared" ca="1" si="83"/>
        <v>C9:AP9</v>
      </c>
    </row>
    <row r="432" spans="1:16">
      <c r="A432" t="str">
        <f t="shared" si="74"/>
        <v>08</v>
      </c>
      <c r="B432" t="str">
        <f t="shared" ca="1" si="75"/>
        <v>PE</v>
      </c>
      <c r="C432" t="str">
        <f t="shared" si="76"/>
        <v>G-25PE</v>
      </c>
      <c r="D432" t="s">
        <v>912</v>
      </c>
      <c r="E432">
        <f t="shared" ca="1" si="73"/>
        <v>0</v>
      </c>
      <c r="H432" t="str">
        <f t="shared" ca="1" si="72"/>
        <v>'GOOD PE'!</v>
      </c>
      <c r="I432" s="463">
        <f t="shared" ca="1" si="77"/>
        <v>0</v>
      </c>
      <c r="J432" s="463">
        <f t="shared" ca="1" si="78"/>
        <v>0</v>
      </c>
      <c r="K432">
        <f t="shared" ca="1" si="79"/>
        <v>0</v>
      </c>
      <c r="L432">
        <f t="shared" ca="1" si="80"/>
        <v>0</v>
      </c>
      <c r="M432" t="str">
        <f t="shared" ca="1" si="81"/>
        <v>'GOOD PE'!</v>
      </c>
      <c r="N432">
        <f t="shared" ca="1" si="81"/>
        <v>0</v>
      </c>
      <c r="O432" t="str">
        <f t="shared" ca="1" si="82"/>
        <v>C:AP</v>
      </c>
      <c r="P432" t="str">
        <f t="shared" ca="1" si="83"/>
        <v>C9:AP9</v>
      </c>
    </row>
    <row r="433" spans="1:16">
      <c r="A433" t="str">
        <f t="shared" si="74"/>
        <v>09</v>
      </c>
      <c r="B433" t="str">
        <f t="shared" ca="1" si="75"/>
        <v>PE</v>
      </c>
      <c r="C433" t="str">
        <f t="shared" si="76"/>
        <v>G-25PE</v>
      </c>
      <c r="D433" t="s">
        <v>913</v>
      </c>
      <c r="E433">
        <f t="shared" ca="1" si="73"/>
        <v>0</v>
      </c>
      <c r="H433" t="str">
        <f t="shared" ca="1" si="72"/>
        <v>'GOOD PE'!</v>
      </c>
      <c r="I433" s="463">
        <f t="shared" ca="1" si="77"/>
        <v>0</v>
      </c>
      <c r="J433" s="463">
        <f t="shared" ca="1" si="78"/>
        <v>0</v>
      </c>
      <c r="K433">
        <f t="shared" ca="1" si="79"/>
        <v>0</v>
      </c>
      <c r="L433">
        <f t="shared" ca="1" si="80"/>
        <v>0</v>
      </c>
      <c r="M433" t="str">
        <f t="shared" ca="1" si="81"/>
        <v>'GOOD PE'!</v>
      </c>
      <c r="N433">
        <f t="shared" ca="1" si="81"/>
        <v>0</v>
      </c>
      <c r="O433" t="str">
        <f t="shared" ca="1" si="82"/>
        <v>C:AP</v>
      </c>
      <c r="P433" t="str">
        <f t="shared" ca="1" si="83"/>
        <v>C9:AP9</v>
      </c>
    </row>
    <row r="434" spans="1:16">
      <c r="A434" t="str">
        <f t="shared" si="74"/>
        <v>10</v>
      </c>
      <c r="B434" t="str">
        <f t="shared" ca="1" si="75"/>
        <v>PE</v>
      </c>
      <c r="C434" t="str">
        <f t="shared" si="76"/>
        <v>G-25PE</v>
      </c>
      <c r="D434" t="s">
        <v>914</v>
      </c>
      <c r="E434">
        <f t="shared" ca="1" si="73"/>
        <v>0</v>
      </c>
      <c r="H434" t="str">
        <f t="shared" ca="1" si="72"/>
        <v>'GOOD PE'!</v>
      </c>
      <c r="I434" s="463">
        <f t="shared" ca="1" si="77"/>
        <v>0</v>
      </c>
      <c r="J434" s="463">
        <f t="shared" ca="1" si="78"/>
        <v>0</v>
      </c>
      <c r="K434">
        <f t="shared" ca="1" si="79"/>
        <v>0</v>
      </c>
      <c r="L434">
        <f t="shared" ca="1" si="80"/>
        <v>0</v>
      </c>
      <c r="M434" t="str">
        <f t="shared" ca="1" si="81"/>
        <v>'GOOD PE'!</v>
      </c>
      <c r="N434">
        <f t="shared" ca="1" si="81"/>
        <v>0</v>
      </c>
      <c r="O434" t="str">
        <f t="shared" ca="1" si="82"/>
        <v>C:AP</v>
      </c>
      <c r="P434" t="str">
        <f t="shared" ca="1" si="83"/>
        <v>C9:AP9</v>
      </c>
    </row>
    <row r="435" spans="1:16">
      <c r="A435" t="str">
        <f t="shared" si="74"/>
        <v>11</v>
      </c>
      <c r="B435" t="str">
        <f t="shared" ca="1" si="75"/>
        <v>PE</v>
      </c>
      <c r="C435" t="str">
        <f t="shared" si="76"/>
        <v>G-25PE</v>
      </c>
      <c r="D435" t="s">
        <v>915</v>
      </c>
      <c r="E435">
        <f t="shared" ca="1" si="73"/>
        <v>0</v>
      </c>
      <c r="H435" t="str">
        <f t="shared" ca="1" si="72"/>
        <v>'GOOD PE'!</v>
      </c>
      <c r="I435" s="463">
        <f t="shared" ca="1" si="77"/>
        <v>0</v>
      </c>
      <c r="J435" s="463">
        <f t="shared" ca="1" si="78"/>
        <v>0</v>
      </c>
      <c r="K435">
        <f t="shared" ca="1" si="79"/>
        <v>0</v>
      </c>
      <c r="L435">
        <f t="shared" ca="1" si="80"/>
        <v>0</v>
      </c>
      <c r="M435" t="str">
        <f t="shared" ca="1" si="81"/>
        <v>'GOOD PE'!</v>
      </c>
      <c r="N435">
        <f t="shared" ca="1" si="81"/>
        <v>0</v>
      </c>
      <c r="O435" t="str">
        <f t="shared" ca="1" si="82"/>
        <v>C:AP</v>
      </c>
      <c r="P435" t="str">
        <f t="shared" ca="1" si="83"/>
        <v>C9:AP9</v>
      </c>
    </row>
    <row r="436" spans="1:16">
      <c r="A436" t="str">
        <f t="shared" si="74"/>
        <v>12</v>
      </c>
      <c r="B436" t="str">
        <f t="shared" ca="1" si="75"/>
        <v>PE</v>
      </c>
      <c r="C436" t="str">
        <f t="shared" si="76"/>
        <v>G-25PE</v>
      </c>
      <c r="D436" t="s">
        <v>916</v>
      </c>
      <c r="E436">
        <f t="shared" ca="1" si="73"/>
        <v>0</v>
      </c>
      <c r="H436" t="str">
        <f t="shared" ref="H436:H499" ca="1" si="84">IF(I436&lt;&gt;0,I436,IF(J436&lt;&gt;0,J436,IF(K436&lt;&gt;0,K436,IF(L436&lt;&gt;0,L436,IF(M436&lt;&gt;0,M436,"")))))</f>
        <v>'GOOD PE'!</v>
      </c>
      <c r="I436" s="463">
        <f t="shared" ca="1" si="77"/>
        <v>0</v>
      </c>
      <c r="J436" s="463">
        <f t="shared" ca="1" si="78"/>
        <v>0</v>
      </c>
      <c r="K436">
        <f t="shared" ca="1" si="79"/>
        <v>0</v>
      </c>
      <c r="L436">
        <f t="shared" ca="1" si="80"/>
        <v>0</v>
      </c>
      <c r="M436" t="str">
        <f t="shared" ca="1" si="81"/>
        <v>'GOOD PE'!</v>
      </c>
      <c r="N436">
        <f t="shared" ca="1" si="81"/>
        <v>0</v>
      </c>
      <c r="O436" t="str">
        <f t="shared" ca="1" si="82"/>
        <v>C:AP</v>
      </c>
      <c r="P436" t="str">
        <f t="shared" ca="1" si="83"/>
        <v>C9:AP9</v>
      </c>
    </row>
    <row r="437" spans="1:16">
      <c r="A437" t="str">
        <f t="shared" si="74"/>
        <v>13</v>
      </c>
      <c r="B437" t="str">
        <f t="shared" ca="1" si="75"/>
        <v>PE</v>
      </c>
      <c r="C437" t="str">
        <f t="shared" si="76"/>
        <v>G-25PE</v>
      </c>
      <c r="D437" t="s">
        <v>917</v>
      </c>
      <c r="E437">
        <f t="shared" ca="1" si="73"/>
        <v>0</v>
      </c>
      <c r="H437" t="str">
        <f t="shared" ca="1" si="84"/>
        <v>'GOOD PE'!</v>
      </c>
      <c r="I437" s="463">
        <f t="shared" ca="1" si="77"/>
        <v>0</v>
      </c>
      <c r="J437" s="463">
        <f t="shared" ca="1" si="78"/>
        <v>0</v>
      </c>
      <c r="K437">
        <f t="shared" ca="1" si="79"/>
        <v>0</v>
      </c>
      <c r="L437">
        <f t="shared" ca="1" si="80"/>
        <v>0</v>
      </c>
      <c r="M437" t="str">
        <f t="shared" ca="1" si="81"/>
        <v>'GOOD PE'!</v>
      </c>
      <c r="N437">
        <f t="shared" ca="1" si="81"/>
        <v>0</v>
      </c>
      <c r="O437" t="str">
        <f t="shared" ca="1" si="82"/>
        <v>C:AP</v>
      </c>
      <c r="P437" t="str">
        <f t="shared" ca="1" si="83"/>
        <v>C9:AP9</v>
      </c>
    </row>
    <row r="438" spans="1:16">
      <c r="A438" t="str">
        <f t="shared" si="74"/>
        <v>14</v>
      </c>
      <c r="B438" t="str">
        <f t="shared" ca="1" si="75"/>
        <v>PE</v>
      </c>
      <c r="C438" t="str">
        <f t="shared" si="76"/>
        <v>G-25PE</v>
      </c>
      <c r="D438" t="s">
        <v>1352</v>
      </c>
      <c r="E438">
        <f t="shared" ca="1" si="73"/>
        <v>0</v>
      </c>
      <c r="H438" t="str">
        <f t="shared" ca="1" si="84"/>
        <v>'GOOD PE'!</v>
      </c>
      <c r="I438" s="463">
        <f t="shared" ca="1" si="77"/>
        <v>0</v>
      </c>
      <c r="J438" s="463">
        <f t="shared" ca="1" si="78"/>
        <v>0</v>
      </c>
      <c r="K438">
        <f t="shared" ca="1" si="79"/>
        <v>0</v>
      </c>
      <c r="L438">
        <f t="shared" ca="1" si="80"/>
        <v>0</v>
      </c>
      <c r="M438" t="str">
        <f t="shared" ca="1" si="81"/>
        <v>'GOOD PE'!</v>
      </c>
      <c r="N438">
        <f t="shared" ca="1" si="81"/>
        <v>0</v>
      </c>
      <c r="O438" t="str">
        <f t="shared" ca="1" si="82"/>
        <v>C:AP</v>
      </c>
      <c r="P438" t="str">
        <f t="shared" ca="1" si="83"/>
        <v>C9:AP9</v>
      </c>
    </row>
    <row r="439" spans="1:16">
      <c r="A439" t="str">
        <f t="shared" si="74"/>
        <v>15</v>
      </c>
      <c r="B439" t="str">
        <f t="shared" ca="1" si="75"/>
        <v>PE</v>
      </c>
      <c r="C439" t="str">
        <f t="shared" si="76"/>
        <v>G-25PE</v>
      </c>
      <c r="D439" t="s">
        <v>918</v>
      </c>
      <c r="E439">
        <f t="shared" ca="1" si="73"/>
        <v>0</v>
      </c>
      <c r="H439" t="str">
        <f t="shared" ca="1" si="84"/>
        <v>'GOOD PE'!</v>
      </c>
      <c r="I439" s="463">
        <f t="shared" ca="1" si="77"/>
        <v>0</v>
      </c>
      <c r="J439" s="463">
        <f t="shared" ca="1" si="78"/>
        <v>0</v>
      </c>
      <c r="K439">
        <f t="shared" ca="1" si="79"/>
        <v>0</v>
      </c>
      <c r="L439">
        <f t="shared" ca="1" si="80"/>
        <v>0</v>
      </c>
      <c r="M439" t="str">
        <f t="shared" ca="1" si="81"/>
        <v>'GOOD PE'!</v>
      </c>
      <c r="N439">
        <f t="shared" ca="1" si="81"/>
        <v>0</v>
      </c>
      <c r="O439" t="str">
        <f t="shared" ca="1" si="82"/>
        <v>C:AP</v>
      </c>
      <c r="P439" t="str">
        <f t="shared" ca="1" si="83"/>
        <v>C9:AP9</v>
      </c>
    </row>
    <row r="440" spans="1:16">
      <c r="A440" t="str">
        <f t="shared" si="74"/>
        <v>19</v>
      </c>
      <c r="B440" t="str">
        <f t="shared" ca="1" si="75"/>
        <v>PE</v>
      </c>
      <c r="C440" t="str">
        <f t="shared" si="76"/>
        <v>G-25PE</v>
      </c>
      <c r="D440" t="s">
        <v>1353</v>
      </c>
      <c r="E440">
        <f t="shared" ca="1" si="73"/>
        <v>0</v>
      </c>
      <c r="H440" t="str">
        <f t="shared" ca="1" si="84"/>
        <v>'GOOD PE'!</v>
      </c>
      <c r="I440" s="463">
        <f t="shared" ca="1" si="77"/>
        <v>0</v>
      </c>
      <c r="J440" s="463">
        <f t="shared" ca="1" si="78"/>
        <v>0</v>
      </c>
      <c r="K440">
        <f t="shared" ca="1" si="79"/>
        <v>0</v>
      </c>
      <c r="L440">
        <f t="shared" ca="1" si="80"/>
        <v>0</v>
      </c>
      <c r="M440" t="str">
        <f t="shared" ca="1" si="81"/>
        <v>'GOOD PE'!</v>
      </c>
      <c r="N440">
        <f t="shared" ca="1" si="81"/>
        <v>0</v>
      </c>
      <c r="O440" t="str">
        <f t="shared" ca="1" si="82"/>
        <v>C:AP</v>
      </c>
      <c r="P440" t="str">
        <f t="shared" ca="1" si="83"/>
        <v>C9:AP9</v>
      </c>
    </row>
    <row r="441" spans="1:16">
      <c r="A441" t="str">
        <f t="shared" si="74"/>
        <v>34</v>
      </c>
      <c r="B441" t="str">
        <f t="shared" ca="1" si="75"/>
        <v>PE</v>
      </c>
      <c r="C441" t="str">
        <f t="shared" si="76"/>
        <v>G-25PE</v>
      </c>
      <c r="D441" t="s">
        <v>1354</v>
      </c>
      <c r="E441">
        <f t="shared" ca="1" si="73"/>
        <v>0</v>
      </c>
      <c r="H441" t="str">
        <f t="shared" ca="1" si="84"/>
        <v>'GOOD PE'!</v>
      </c>
      <c r="I441" s="463">
        <f t="shared" ca="1" si="77"/>
        <v>0</v>
      </c>
      <c r="J441" s="463">
        <f t="shared" ca="1" si="78"/>
        <v>0</v>
      </c>
      <c r="K441">
        <f t="shared" ca="1" si="79"/>
        <v>0</v>
      </c>
      <c r="L441">
        <f t="shared" ca="1" si="80"/>
        <v>0</v>
      </c>
      <c r="M441" t="str">
        <f t="shared" ca="1" si="81"/>
        <v>'GOOD PE'!</v>
      </c>
      <c r="N441">
        <f t="shared" ca="1" si="81"/>
        <v>0</v>
      </c>
      <c r="O441" t="str">
        <f t="shared" ca="1" si="82"/>
        <v>C:AP</v>
      </c>
      <c r="P441" t="str">
        <f t="shared" ca="1" si="83"/>
        <v>C9:AP9</v>
      </c>
    </row>
    <row r="442" spans="1:16">
      <c r="A442" t="str">
        <f t="shared" si="74"/>
        <v>35</v>
      </c>
      <c r="B442" t="str">
        <f t="shared" ca="1" si="75"/>
        <v>PE</v>
      </c>
      <c r="C442" t="str">
        <f t="shared" si="76"/>
        <v>G-25PE</v>
      </c>
      <c r="D442" t="s">
        <v>1355</v>
      </c>
      <c r="E442">
        <f t="shared" ca="1" si="73"/>
        <v>0</v>
      </c>
      <c r="H442" t="str">
        <f t="shared" ca="1" si="84"/>
        <v>'GOOD PE'!</v>
      </c>
      <c r="I442" s="463">
        <f t="shared" ca="1" si="77"/>
        <v>0</v>
      </c>
      <c r="J442" s="463">
        <f t="shared" ca="1" si="78"/>
        <v>0</v>
      </c>
      <c r="K442">
        <f t="shared" ca="1" si="79"/>
        <v>0</v>
      </c>
      <c r="L442">
        <f t="shared" ca="1" si="80"/>
        <v>0</v>
      </c>
      <c r="M442" t="str">
        <f t="shared" ca="1" si="81"/>
        <v>'GOOD PE'!</v>
      </c>
      <c r="N442">
        <f t="shared" ca="1" si="81"/>
        <v>0</v>
      </c>
      <c r="O442" t="str">
        <f t="shared" ca="1" si="82"/>
        <v>C:AP</v>
      </c>
      <c r="P442" t="str">
        <f t="shared" ca="1" si="83"/>
        <v>C9:AP9</v>
      </c>
    </row>
    <row r="443" spans="1:16">
      <c r="A443" t="str">
        <f t="shared" si="74"/>
        <v>36</v>
      </c>
      <c r="B443" t="str">
        <f t="shared" ca="1" si="75"/>
        <v>PE</v>
      </c>
      <c r="C443" t="str">
        <f t="shared" si="76"/>
        <v>G-25PE</v>
      </c>
      <c r="D443" t="s">
        <v>1356</v>
      </c>
      <c r="E443">
        <f t="shared" ca="1" si="73"/>
        <v>0</v>
      </c>
      <c r="H443" t="str">
        <f t="shared" ca="1" si="84"/>
        <v>'GOOD PE'!</v>
      </c>
      <c r="I443" s="463">
        <f t="shared" ca="1" si="77"/>
        <v>0</v>
      </c>
      <c r="J443" s="463">
        <f t="shared" ca="1" si="78"/>
        <v>0</v>
      </c>
      <c r="K443">
        <f t="shared" ca="1" si="79"/>
        <v>0</v>
      </c>
      <c r="L443">
        <f t="shared" ca="1" si="80"/>
        <v>0</v>
      </c>
      <c r="M443" t="str">
        <f t="shared" ca="1" si="81"/>
        <v>'GOOD PE'!</v>
      </c>
      <c r="N443">
        <f t="shared" ca="1" si="81"/>
        <v>0</v>
      </c>
      <c r="O443" t="str">
        <f t="shared" ca="1" si="82"/>
        <v>C:AP</v>
      </c>
      <c r="P443" t="str">
        <f t="shared" ca="1" si="83"/>
        <v>C9:AP9</v>
      </c>
    </row>
    <row r="444" spans="1:16">
      <c r="A444" t="str">
        <f t="shared" si="74"/>
        <v>01</v>
      </c>
      <c r="B444" t="str">
        <f t="shared" ca="1" si="75"/>
        <v>PE</v>
      </c>
      <c r="C444" t="str">
        <f t="shared" si="76"/>
        <v>G-26PE</v>
      </c>
      <c r="D444" t="s">
        <v>919</v>
      </c>
      <c r="E444">
        <f t="shared" ca="1" si="73"/>
        <v>0</v>
      </c>
      <c r="H444" t="str">
        <f t="shared" ca="1" si="84"/>
        <v>'GOOD PE'!</v>
      </c>
      <c r="I444" s="463">
        <f t="shared" ca="1" si="77"/>
        <v>0</v>
      </c>
      <c r="J444" s="463">
        <f t="shared" ca="1" si="78"/>
        <v>0</v>
      </c>
      <c r="K444">
        <f t="shared" ca="1" si="79"/>
        <v>0</v>
      </c>
      <c r="L444">
        <f t="shared" ca="1" si="80"/>
        <v>0</v>
      </c>
      <c r="M444" t="str">
        <f t="shared" ca="1" si="81"/>
        <v>'GOOD PE'!</v>
      </c>
      <c r="N444">
        <f t="shared" ca="1" si="81"/>
        <v>0</v>
      </c>
      <c r="O444" t="str">
        <f t="shared" ca="1" si="82"/>
        <v>C:AP</v>
      </c>
      <c r="P444" t="str">
        <f t="shared" ca="1" si="83"/>
        <v>C9:AP9</v>
      </c>
    </row>
    <row r="445" spans="1:16">
      <c r="A445" t="str">
        <f t="shared" si="74"/>
        <v>02</v>
      </c>
      <c r="B445" t="str">
        <f t="shared" ca="1" si="75"/>
        <v>PE</v>
      </c>
      <c r="C445" t="str">
        <f t="shared" si="76"/>
        <v>G-26PE</v>
      </c>
      <c r="D445" t="s">
        <v>920</v>
      </c>
      <c r="E445">
        <f t="shared" ca="1" si="73"/>
        <v>0</v>
      </c>
      <c r="H445" t="str">
        <f t="shared" ca="1" si="84"/>
        <v>'GOOD PE'!</v>
      </c>
      <c r="I445" s="463">
        <f t="shared" ca="1" si="77"/>
        <v>0</v>
      </c>
      <c r="J445" s="463">
        <f t="shared" ca="1" si="78"/>
        <v>0</v>
      </c>
      <c r="K445">
        <f t="shared" ca="1" si="79"/>
        <v>0</v>
      </c>
      <c r="L445">
        <f t="shared" ca="1" si="80"/>
        <v>0</v>
      </c>
      <c r="M445" t="str">
        <f t="shared" ca="1" si="81"/>
        <v>'GOOD PE'!</v>
      </c>
      <c r="N445">
        <f t="shared" ca="1" si="81"/>
        <v>0</v>
      </c>
      <c r="O445" t="str">
        <f t="shared" ca="1" si="82"/>
        <v>C:AP</v>
      </c>
      <c r="P445" t="str">
        <f t="shared" ca="1" si="83"/>
        <v>C9:AP9</v>
      </c>
    </row>
    <row r="446" spans="1:16">
      <c r="A446" t="str">
        <f t="shared" si="74"/>
        <v>03</v>
      </c>
      <c r="B446" t="str">
        <f t="shared" ca="1" si="75"/>
        <v>PE</v>
      </c>
      <c r="C446" t="str">
        <f t="shared" si="76"/>
        <v>G-26PE</v>
      </c>
      <c r="D446" t="s">
        <v>921</v>
      </c>
      <c r="E446">
        <f t="shared" ca="1" si="73"/>
        <v>0</v>
      </c>
      <c r="H446" t="str">
        <f t="shared" ca="1" si="84"/>
        <v>'GOOD PE'!</v>
      </c>
      <c r="I446" s="463">
        <f t="shared" ca="1" si="77"/>
        <v>0</v>
      </c>
      <c r="J446" s="463">
        <f t="shared" ca="1" si="78"/>
        <v>0</v>
      </c>
      <c r="K446">
        <f t="shared" ca="1" si="79"/>
        <v>0</v>
      </c>
      <c r="L446">
        <f t="shared" ca="1" si="80"/>
        <v>0</v>
      </c>
      <c r="M446" t="str">
        <f t="shared" ca="1" si="81"/>
        <v>'GOOD PE'!</v>
      </c>
      <c r="N446">
        <f t="shared" ca="1" si="81"/>
        <v>0</v>
      </c>
      <c r="O446" t="str">
        <f t="shared" ca="1" si="82"/>
        <v>C:AP</v>
      </c>
      <c r="P446" t="str">
        <f t="shared" ca="1" si="83"/>
        <v>C9:AP9</v>
      </c>
    </row>
    <row r="447" spans="1:16">
      <c r="A447" t="str">
        <f t="shared" si="74"/>
        <v>04</v>
      </c>
      <c r="B447" t="str">
        <f t="shared" ca="1" si="75"/>
        <v>PE</v>
      </c>
      <c r="C447" t="str">
        <f t="shared" si="76"/>
        <v>G-26PE</v>
      </c>
      <c r="D447" t="s">
        <v>922</v>
      </c>
      <c r="E447">
        <f t="shared" ca="1" si="73"/>
        <v>0</v>
      </c>
      <c r="H447" t="str">
        <f t="shared" ca="1" si="84"/>
        <v>'GOOD PE'!</v>
      </c>
      <c r="I447" s="463">
        <f t="shared" ca="1" si="77"/>
        <v>0</v>
      </c>
      <c r="J447" s="463">
        <f t="shared" ca="1" si="78"/>
        <v>0</v>
      </c>
      <c r="K447">
        <f t="shared" ca="1" si="79"/>
        <v>0</v>
      </c>
      <c r="L447">
        <f t="shared" ca="1" si="80"/>
        <v>0</v>
      </c>
      <c r="M447" t="str">
        <f t="shared" ca="1" si="81"/>
        <v>'GOOD PE'!</v>
      </c>
      <c r="N447">
        <f t="shared" ca="1" si="81"/>
        <v>0</v>
      </c>
      <c r="O447" t="str">
        <f t="shared" ca="1" si="82"/>
        <v>C:AP</v>
      </c>
      <c r="P447" t="str">
        <f t="shared" ca="1" si="83"/>
        <v>C9:AP9</v>
      </c>
    </row>
    <row r="448" spans="1:16">
      <c r="A448" t="str">
        <f t="shared" si="74"/>
        <v>05</v>
      </c>
      <c r="B448" t="str">
        <f t="shared" ca="1" si="75"/>
        <v>PE</v>
      </c>
      <c r="C448" t="str">
        <f t="shared" si="76"/>
        <v>G-26PE</v>
      </c>
      <c r="D448" t="s">
        <v>923</v>
      </c>
      <c r="E448">
        <f t="shared" ca="1" si="73"/>
        <v>0</v>
      </c>
      <c r="H448" t="str">
        <f t="shared" ca="1" si="84"/>
        <v>'GOOD PE'!</v>
      </c>
      <c r="I448" s="463">
        <f t="shared" ca="1" si="77"/>
        <v>0</v>
      </c>
      <c r="J448" s="463">
        <f t="shared" ca="1" si="78"/>
        <v>0</v>
      </c>
      <c r="K448">
        <f t="shared" ca="1" si="79"/>
        <v>0</v>
      </c>
      <c r="L448">
        <f t="shared" ca="1" si="80"/>
        <v>0</v>
      </c>
      <c r="M448" t="str">
        <f t="shared" ca="1" si="81"/>
        <v>'GOOD PE'!</v>
      </c>
      <c r="N448">
        <f t="shared" ca="1" si="81"/>
        <v>0</v>
      </c>
      <c r="O448" t="str">
        <f t="shared" ca="1" si="82"/>
        <v>C:AP</v>
      </c>
      <c r="P448" t="str">
        <f t="shared" ca="1" si="83"/>
        <v>C9:AP9</v>
      </c>
    </row>
    <row r="449" spans="1:16">
      <c r="A449" t="str">
        <f t="shared" si="74"/>
        <v>06</v>
      </c>
      <c r="B449" t="str">
        <f t="shared" ca="1" si="75"/>
        <v>PE</v>
      </c>
      <c r="C449" t="str">
        <f t="shared" si="76"/>
        <v>G-26PE</v>
      </c>
      <c r="D449" t="s">
        <v>924</v>
      </c>
      <c r="E449">
        <f t="shared" ca="1" si="73"/>
        <v>0</v>
      </c>
      <c r="H449" t="str">
        <f t="shared" ca="1" si="84"/>
        <v>'GOOD PE'!</v>
      </c>
      <c r="I449" s="463">
        <f t="shared" ca="1" si="77"/>
        <v>0</v>
      </c>
      <c r="J449" s="463">
        <f t="shared" ca="1" si="78"/>
        <v>0</v>
      </c>
      <c r="K449">
        <f t="shared" ca="1" si="79"/>
        <v>0</v>
      </c>
      <c r="L449">
        <f t="shared" ca="1" si="80"/>
        <v>0</v>
      </c>
      <c r="M449" t="str">
        <f t="shared" ca="1" si="81"/>
        <v>'GOOD PE'!</v>
      </c>
      <c r="N449">
        <f t="shared" ca="1" si="81"/>
        <v>0</v>
      </c>
      <c r="O449" t="str">
        <f t="shared" ca="1" si="82"/>
        <v>C:AP</v>
      </c>
      <c r="P449" t="str">
        <f t="shared" ca="1" si="83"/>
        <v>C9:AP9</v>
      </c>
    </row>
    <row r="450" spans="1:16">
      <c r="A450" t="str">
        <f t="shared" si="74"/>
        <v>07</v>
      </c>
      <c r="B450" t="str">
        <f t="shared" ca="1" si="75"/>
        <v>PE</v>
      </c>
      <c r="C450" t="str">
        <f t="shared" si="76"/>
        <v>G-26PE</v>
      </c>
      <c r="D450" t="s">
        <v>925</v>
      </c>
      <c r="E450">
        <f t="shared" ca="1" si="73"/>
        <v>0</v>
      </c>
      <c r="H450" t="str">
        <f t="shared" ca="1" si="84"/>
        <v>'GOOD PE'!</v>
      </c>
      <c r="I450" s="463">
        <f t="shared" ca="1" si="77"/>
        <v>0</v>
      </c>
      <c r="J450" s="463">
        <f t="shared" ca="1" si="78"/>
        <v>0</v>
      </c>
      <c r="K450">
        <f t="shared" ca="1" si="79"/>
        <v>0</v>
      </c>
      <c r="L450">
        <f t="shared" ca="1" si="80"/>
        <v>0</v>
      </c>
      <c r="M450" t="str">
        <f t="shared" ca="1" si="81"/>
        <v>'GOOD PE'!</v>
      </c>
      <c r="N450">
        <f t="shared" ca="1" si="81"/>
        <v>0</v>
      </c>
      <c r="O450" t="str">
        <f t="shared" ca="1" si="82"/>
        <v>C:AP</v>
      </c>
      <c r="P450" t="str">
        <f t="shared" ca="1" si="83"/>
        <v>C9:AP9</v>
      </c>
    </row>
    <row r="451" spans="1:16">
      <c r="A451" t="str">
        <f t="shared" si="74"/>
        <v>08</v>
      </c>
      <c r="B451" t="str">
        <f t="shared" ca="1" si="75"/>
        <v>PE</v>
      </c>
      <c r="C451" t="str">
        <f t="shared" si="76"/>
        <v>G-26PE</v>
      </c>
      <c r="D451" t="s">
        <v>926</v>
      </c>
      <c r="E451">
        <f t="shared" ca="1" si="73"/>
        <v>0</v>
      </c>
      <c r="H451" t="str">
        <f t="shared" ca="1" si="84"/>
        <v>'GOOD PE'!</v>
      </c>
      <c r="I451" s="463">
        <f t="shared" ca="1" si="77"/>
        <v>0</v>
      </c>
      <c r="J451" s="463">
        <f t="shared" ca="1" si="78"/>
        <v>0</v>
      </c>
      <c r="K451">
        <f t="shared" ca="1" si="79"/>
        <v>0</v>
      </c>
      <c r="L451">
        <f t="shared" ca="1" si="80"/>
        <v>0</v>
      </c>
      <c r="M451" t="str">
        <f t="shared" ca="1" si="81"/>
        <v>'GOOD PE'!</v>
      </c>
      <c r="N451">
        <f t="shared" ca="1" si="81"/>
        <v>0</v>
      </c>
      <c r="O451" t="str">
        <f t="shared" ca="1" si="82"/>
        <v>C:AP</v>
      </c>
      <c r="P451" t="str">
        <f t="shared" ca="1" si="83"/>
        <v>C9:AP9</v>
      </c>
    </row>
    <row r="452" spans="1:16">
      <c r="A452" t="str">
        <f t="shared" si="74"/>
        <v>09</v>
      </c>
      <c r="B452" t="str">
        <f t="shared" ca="1" si="75"/>
        <v>PE</v>
      </c>
      <c r="C452" t="str">
        <f t="shared" si="76"/>
        <v>G-26PE</v>
      </c>
      <c r="D452" t="s">
        <v>927</v>
      </c>
      <c r="E452">
        <f t="shared" ca="1" si="73"/>
        <v>0</v>
      </c>
      <c r="H452" t="str">
        <f t="shared" ca="1" si="84"/>
        <v>'GOOD PE'!</v>
      </c>
      <c r="I452" s="463">
        <f t="shared" ca="1" si="77"/>
        <v>0</v>
      </c>
      <c r="J452" s="463">
        <f t="shared" ca="1" si="78"/>
        <v>0</v>
      </c>
      <c r="K452">
        <f t="shared" ca="1" si="79"/>
        <v>0</v>
      </c>
      <c r="L452">
        <f t="shared" ca="1" si="80"/>
        <v>0</v>
      </c>
      <c r="M452" t="str">
        <f t="shared" ca="1" si="81"/>
        <v>'GOOD PE'!</v>
      </c>
      <c r="N452">
        <f t="shared" ca="1" si="81"/>
        <v>0</v>
      </c>
      <c r="O452" t="str">
        <f t="shared" ca="1" si="82"/>
        <v>C:AP</v>
      </c>
      <c r="P452" t="str">
        <f t="shared" ca="1" si="83"/>
        <v>C9:AP9</v>
      </c>
    </row>
    <row r="453" spans="1:16">
      <c r="A453" t="str">
        <f t="shared" si="74"/>
        <v>10</v>
      </c>
      <c r="B453" t="str">
        <f t="shared" ca="1" si="75"/>
        <v>PE</v>
      </c>
      <c r="C453" t="str">
        <f t="shared" si="76"/>
        <v>G-26PE</v>
      </c>
      <c r="D453" t="s">
        <v>928</v>
      </c>
      <c r="E453">
        <f t="shared" ca="1" si="73"/>
        <v>0</v>
      </c>
      <c r="H453" t="str">
        <f t="shared" ca="1" si="84"/>
        <v>'GOOD PE'!</v>
      </c>
      <c r="I453" s="463">
        <f t="shared" ca="1" si="77"/>
        <v>0</v>
      </c>
      <c r="J453" s="463">
        <f t="shared" ca="1" si="78"/>
        <v>0</v>
      </c>
      <c r="K453">
        <f t="shared" ca="1" si="79"/>
        <v>0</v>
      </c>
      <c r="L453">
        <f t="shared" ca="1" si="80"/>
        <v>0</v>
      </c>
      <c r="M453" t="str">
        <f t="shared" ca="1" si="81"/>
        <v>'GOOD PE'!</v>
      </c>
      <c r="N453">
        <f t="shared" ca="1" si="81"/>
        <v>0</v>
      </c>
      <c r="O453" t="str">
        <f t="shared" ca="1" si="82"/>
        <v>C:AP</v>
      </c>
      <c r="P453" t="str">
        <f t="shared" ca="1" si="83"/>
        <v>C9:AP9</v>
      </c>
    </row>
    <row r="454" spans="1:16">
      <c r="A454" t="str">
        <f t="shared" si="74"/>
        <v>11</v>
      </c>
      <c r="B454" t="str">
        <f t="shared" ca="1" si="75"/>
        <v>PE</v>
      </c>
      <c r="C454" t="str">
        <f t="shared" si="76"/>
        <v>G-26PE</v>
      </c>
      <c r="D454" t="s">
        <v>929</v>
      </c>
      <c r="E454">
        <f t="shared" ca="1" si="73"/>
        <v>0</v>
      </c>
      <c r="H454" t="str">
        <f t="shared" ca="1" si="84"/>
        <v>'GOOD PE'!</v>
      </c>
      <c r="I454" s="463">
        <f t="shared" ca="1" si="77"/>
        <v>0</v>
      </c>
      <c r="J454" s="463">
        <f t="shared" ca="1" si="78"/>
        <v>0</v>
      </c>
      <c r="K454">
        <f t="shared" ca="1" si="79"/>
        <v>0</v>
      </c>
      <c r="L454">
        <f t="shared" ca="1" si="80"/>
        <v>0</v>
      </c>
      <c r="M454" t="str">
        <f t="shared" ca="1" si="81"/>
        <v>'GOOD PE'!</v>
      </c>
      <c r="N454">
        <f t="shared" ca="1" si="81"/>
        <v>0</v>
      </c>
      <c r="O454" t="str">
        <f t="shared" ca="1" si="82"/>
        <v>C:AP</v>
      </c>
      <c r="P454" t="str">
        <f t="shared" ca="1" si="83"/>
        <v>C9:AP9</v>
      </c>
    </row>
    <row r="455" spans="1:16">
      <c r="A455" t="str">
        <f t="shared" si="74"/>
        <v>12</v>
      </c>
      <c r="B455" t="str">
        <f t="shared" ca="1" si="75"/>
        <v>PE</v>
      </c>
      <c r="C455" t="str">
        <f t="shared" si="76"/>
        <v>G-26PE</v>
      </c>
      <c r="D455" t="s">
        <v>930</v>
      </c>
      <c r="E455">
        <f t="shared" ca="1" si="73"/>
        <v>0</v>
      </c>
      <c r="H455" t="str">
        <f t="shared" ca="1" si="84"/>
        <v>'GOOD PE'!</v>
      </c>
      <c r="I455" s="463">
        <f t="shared" ca="1" si="77"/>
        <v>0</v>
      </c>
      <c r="J455" s="463">
        <f t="shared" ca="1" si="78"/>
        <v>0</v>
      </c>
      <c r="K455">
        <f t="shared" ca="1" si="79"/>
        <v>0</v>
      </c>
      <c r="L455">
        <f t="shared" ca="1" si="80"/>
        <v>0</v>
      </c>
      <c r="M455" t="str">
        <f t="shared" ca="1" si="81"/>
        <v>'GOOD PE'!</v>
      </c>
      <c r="N455">
        <f t="shared" ca="1" si="81"/>
        <v>0</v>
      </c>
      <c r="O455" t="str">
        <f t="shared" ca="1" si="82"/>
        <v>C:AP</v>
      </c>
      <c r="P455" t="str">
        <f t="shared" ca="1" si="83"/>
        <v>C9:AP9</v>
      </c>
    </row>
    <row r="456" spans="1:16">
      <c r="A456" t="str">
        <f t="shared" si="74"/>
        <v>13</v>
      </c>
      <c r="B456" t="str">
        <f t="shared" ca="1" si="75"/>
        <v>PE</v>
      </c>
      <c r="C456" t="str">
        <f t="shared" si="76"/>
        <v>G-26PE</v>
      </c>
      <c r="D456" t="s">
        <v>931</v>
      </c>
      <c r="E456">
        <f t="shared" ca="1" si="73"/>
        <v>0</v>
      </c>
      <c r="H456" t="str">
        <f t="shared" ca="1" si="84"/>
        <v>'GOOD PE'!</v>
      </c>
      <c r="I456" s="463">
        <f t="shared" ca="1" si="77"/>
        <v>0</v>
      </c>
      <c r="J456" s="463">
        <f t="shared" ca="1" si="78"/>
        <v>0</v>
      </c>
      <c r="K456">
        <f t="shared" ca="1" si="79"/>
        <v>0</v>
      </c>
      <c r="L456">
        <f t="shared" ca="1" si="80"/>
        <v>0</v>
      </c>
      <c r="M456" t="str">
        <f t="shared" ca="1" si="81"/>
        <v>'GOOD PE'!</v>
      </c>
      <c r="N456">
        <f t="shared" ca="1" si="81"/>
        <v>0</v>
      </c>
      <c r="O456" t="str">
        <f t="shared" ca="1" si="82"/>
        <v>C:AP</v>
      </c>
      <c r="P456" t="str">
        <f t="shared" ca="1" si="83"/>
        <v>C9:AP9</v>
      </c>
    </row>
    <row r="457" spans="1:16">
      <c r="A457" t="str">
        <f t="shared" si="74"/>
        <v>14</v>
      </c>
      <c r="B457" t="str">
        <f t="shared" ca="1" si="75"/>
        <v>PE</v>
      </c>
      <c r="C457" t="str">
        <f t="shared" si="76"/>
        <v>G-26PE</v>
      </c>
      <c r="D457" t="s">
        <v>1357</v>
      </c>
      <c r="E457">
        <f t="shared" ca="1" si="73"/>
        <v>0</v>
      </c>
      <c r="H457" t="str">
        <f t="shared" ca="1" si="84"/>
        <v>'GOOD PE'!</v>
      </c>
      <c r="I457" s="463">
        <f t="shared" ca="1" si="77"/>
        <v>0</v>
      </c>
      <c r="J457" s="463">
        <f t="shared" ca="1" si="78"/>
        <v>0</v>
      </c>
      <c r="K457">
        <f t="shared" ca="1" si="79"/>
        <v>0</v>
      </c>
      <c r="L457">
        <f t="shared" ca="1" si="80"/>
        <v>0</v>
      </c>
      <c r="M457" t="str">
        <f t="shared" ca="1" si="81"/>
        <v>'GOOD PE'!</v>
      </c>
      <c r="N457">
        <f t="shared" ca="1" si="81"/>
        <v>0</v>
      </c>
      <c r="O457" t="str">
        <f t="shared" ca="1" si="82"/>
        <v>C:AP</v>
      </c>
      <c r="P457" t="str">
        <f t="shared" ca="1" si="83"/>
        <v>C9:AP9</v>
      </c>
    </row>
    <row r="458" spans="1:16">
      <c r="A458" t="str">
        <f t="shared" si="74"/>
        <v>15</v>
      </c>
      <c r="B458" t="str">
        <f t="shared" ca="1" si="75"/>
        <v>PE</v>
      </c>
      <c r="C458" t="str">
        <f t="shared" si="76"/>
        <v>G-26PE</v>
      </c>
      <c r="D458" t="s">
        <v>932</v>
      </c>
      <c r="E458">
        <f t="shared" ca="1" si="73"/>
        <v>0</v>
      </c>
      <c r="H458" t="str">
        <f t="shared" ca="1" si="84"/>
        <v>'GOOD PE'!</v>
      </c>
      <c r="I458" s="463">
        <f t="shared" ca="1" si="77"/>
        <v>0</v>
      </c>
      <c r="J458" s="463">
        <f t="shared" ca="1" si="78"/>
        <v>0</v>
      </c>
      <c r="K458">
        <f t="shared" ca="1" si="79"/>
        <v>0</v>
      </c>
      <c r="L458">
        <f t="shared" ca="1" si="80"/>
        <v>0</v>
      </c>
      <c r="M458" t="str">
        <f t="shared" ca="1" si="81"/>
        <v>'GOOD PE'!</v>
      </c>
      <c r="N458">
        <f t="shared" ca="1" si="81"/>
        <v>0</v>
      </c>
      <c r="O458" t="str">
        <f t="shared" ca="1" si="82"/>
        <v>C:AP</v>
      </c>
      <c r="P458" t="str">
        <f t="shared" ca="1" si="83"/>
        <v>C9:AP9</v>
      </c>
    </row>
    <row r="459" spans="1:16">
      <c r="A459" t="str">
        <f t="shared" si="74"/>
        <v>19</v>
      </c>
      <c r="B459" t="str">
        <f t="shared" ca="1" si="75"/>
        <v>PE</v>
      </c>
      <c r="C459" t="str">
        <f t="shared" si="76"/>
        <v>G-26PE</v>
      </c>
      <c r="D459" t="s">
        <v>1358</v>
      </c>
      <c r="E459">
        <f t="shared" ca="1" si="73"/>
        <v>0</v>
      </c>
      <c r="H459" t="str">
        <f t="shared" ca="1" si="84"/>
        <v>'GOOD PE'!</v>
      </c>
      <c r="I459" s="463">
        <f t="shared" ca="1" si="77"/>
        <v>0</v>
      </c>
      <c r="J459" s="463">
        <f t="shared" ca="1" si="78"/>
        <v>0</v>
      </c>
      <c r="K459">
        <f t="shared" ca="1" si="79"/>
        <v>0</v>
      </c>
      <c r="L459">
        <f t="shared" ca="1" si="80"/>
        <v>0</v>
      </c>
      <c r="M459" t="str">
        <f t="shared" ca="1" si="81"/>
        <v>'GOOD PE'!</v>
      </c>
      <c r="N459">
        <f t="shared" ca="1" si="81"/>
        <v>0</v>
      </c>
      <c r="O459" t="str">
        <f t="shared" ca="1" si="82"/>
        <v>C:AP</v>
      </c>
      <c r="P459" t="str">
        <f t="shared" ca="1" si="83"/>
        <v>C9:AP9</v>
      </c>
    </row>
    <row r="460" spans="1:16">
      <c r="A460" t="str">
        <f t="shared" si="74"/>
        <v>34</v>
      </c>
      <c r="B460" t="str">
        <f t="shared" ca="1" si="75"/>
        <v>PE</v>
      </c>
      <c r="C460" t="str">
        <f t="shared" si="76"/>
        <v>G-26PE</v>
      </c>
      <c r="D460" t="s">
        <v>1359</v>
      </c>
      <c r="E460">
        <f t="shared" ca="1" si="73"/>
        <v>0</v>
      </c>
      <c r="H460" t="str">
        <f t="shared" ca="1" si="84"/>
        <v>'GOOD PE'!</v>
      </c>
      <c r="I460" s="463">
        <f t="shared" ca="1" si="77"/>
        <v>0</v>
      </c>
      <c r="J460" s="463">
        <f t="shared" ca="1" si="78"/>
        <v>0</v>
      </c>
      <c r="K460">
        <f t="shared" ca="1" si="79"/>
        <v>0</v>
      </c>
      <c r="L460">
        <f t="shared" ca="1" si="80"/>
        <v>0</v>
      </c>
      <c r="M460" t="str">
        <f t="shared" ca="1" si="81"/>
        <v>'GOOD PE'!</v>
      </c>
      <c r="N460">
        <f t="shared" ca="1" si="81"/>
        <v>0</v>
      </c>
      <c r="O460" t="str">
        <f t="shared" ca="1" si="82"/>
        <v>C:AP</v>
      </c>
      <c r="P460" t="str">
        <f t="shared" ca="1" si="83"/>
        <v>C9:AP9</v>
      </c>
    </row>
    <row r="461" spans="1:16">
      <c r="A461" t="str">
        <f t="shared" si="74"/>
        <v>35</v>
      </c>
      <c r="B461" t="str">
        <f t="shared" ca="1" si="75"/>
        <v>PE</v>
      </c>
      <c r="C461" t="str">
        <f t="shared" si="76"/>
        <v>G-26PE</v>
      </c>
      <c r="D461" t="s">
        <v>1360</v>
      </c>
      <c r="E461">
        <f t="shared" ref="E461:E524" ca="1" si="85">IFERROR(VLOOKUP(C461,INDIRECT($H461&amp;$O461),MATCH($A461,INDIRECT($H461&amp;$P461),0),FALSE),0)</f>
        <v>0</v>
      </c>
      <c r="H461" t="str">
        <f t="shared" ca="1" si="84"/>
        <v>'GOOD PE'!</v>
      </c>
      <c r="I461" s="463">
        <f t="shared" ca="1" si="77"/>
        <v>0</v>
      </c>
      <c r="J461" s="463">
        <f t="shared" ca="1" si="78"/>
        <v>0</v>
      </c>
      <c r="K461">
        <f t="shared" ca="1" si="79"/>
        <v>0</v>
      </c>
      <c r="L461">
        <f t="shared" ca="1" si="80"/>
        <v>0</v>
      </c>
      <c r="M461" t="str">
        <f t="shared" ca="1" si="81"/>
        <v>'GOOD PE'!</v>
      </c>
      <c r="N461">
        <f t="shared" ca="1" si="81"/>
        <v>0</v>
      </c>
      <c r="O461" t="str">
        <f t="shared" ca="1" si="82"/>
        <v>C:AP</v>
      </c>
      <c r="P461" t="str">
        <f t="shared" ca="1" si="83"/>
        <v>C9:AP9</v>
      </c>
    </row>
    <row r="462" spans="1:16">
      <c r="A462" t="str">
        <f t="shared" ref="A462:A525" si="86">IF(LEFT(RIGHT(D462,3),1)="-",RIGHT(D462,2),RIGHT(D462,3))</f>
        <v>36</v>
      </c>
      <c r="B462" t="str">
        <f t="shared" ref="B462:B525" ca="1" si="87">VLOOKUP(H462,$A$1:$K$5,11,FALSE)</f>
        <v>PE</v>
      </c>
      <c r="C462" t="str">
        <f t="shared" ref="C462:C525" si="88">IF(RIGHT(LEFT(D462,LEN(D462)-3),1)="-",LEFT(D462,LEN(D462)-4),LEFT(D462,LEN(D462)-3))</f>
        <v>G-26PE</v>
      </c>
      <c r="D462" t="s">
        <v>1361</v>
      </c>
      <c r="E462">
        <f t="shared" ca="1" si="85"/>
        <v>0</v>
      </c>
      <c r="H462" t="str">
        <f t="shared" ca="1" si="84"/>
        <v>'GOOD PE'!</v>
      </c>
      <c r="I462" s="463">
        <f t="shared" ref="I462:I525" ca="1" si="89">IF(IFERROR(VLOOKUP($C462,INDIRECT(I$12&amp;$H$6),1,FALSE),0)&lt;&gt;0,I$12,0)</f>
        <v>0</v>
      </c>
      <c r="J462" s="463">
        <f t="shared" ref="J462:J525" ca="1" si="90">IF(IFERROR(VLOOKUP($C462,INDIRECT(J$12&amp;$H$7),1,FALSE),0)&lt;&gt;0,J$12,0)</f>
        <v>0</v>
      </c>
      <c r="K462">
        <f t="shared" ref="K462:K525" ca="1" si="91">IF(IFERROR(VLOOKUP($C462,INDIRECT(K$12&amp;$H$8),1,FALSE),0)&lt;&gt;0,K$12,0)</f>
        <v>0</v>
      </c>
      <c r="L462">
        <f t="shared" ref="L462:L525" ca="1" si="92">IF(IFERROR(VLOOKUP($C462,INDIRECT(L$12&amp;$H$9),1,FALSE),0)&lt;&gt;0,L$12,0)</f>
        <v>0</v>
      </c>
      <c r="M462" t="str">
        <f t="shared" ref="M462:N525" ca="1" si="93">IF(IFERROR(VLOOKUP($C462,INDIRECT(M$12&amp;$H$10),1,FALSE),0)&lt;&gt;0,M$12,0)</f>
        <v>'GOOD PE'!</v>
      </c>
      <c r="N462">
        <f t="shared" ca="1" si="93"/>
        <v>0</v>
      </c>
      <c r="O462" t="str">
        <f t="shared" ref="O462:O525" ca="1" si="94">VLOOKUP($H462,$G$6:$I$10,2,FALSE)</f>
        <v>C:AP</v>
      </c>
      <c r="P462" t="str">
        <f t="shared" ref="P462:P525" ca="1" si="95">VLOOKUP($H462,$G$6:$I$10,3,FALSE)</f>
        <v>C9:AP9</v>
      </c>
    </row>
    <row r="463" spans="1:16">
      <c r="A463" t="str">
        <f t="shared" si="86"/>
        <v>01</v>
      </c>
      <c r="B463" t="str">
        <f t="shared" ca="1" si="87"/>
        <v>PE</v>
      </c>
      <c r="C463" t="str">
        <f t="shared" si="88"/>
        <v>G-27PE</v>
      </c>
      <c r="D463" t="s">
        <v>933</v>
      </c>
      <c r="E463">
        <f t="shared" ca="1" si="85"/>
        <v>0</v>
      </c>
      <c r="H463" t="str">
        <f t="shared" ca="1" si="84"/>
        <v>'GOOD PE'!</v>
      </c>
      <c r="I463" s="463">
        <f t="shared" ca="1" si="89"/>
        <v>0</v>
      </c>
      <c r="J463" s="463">
        <f t="shared" ca="1" si="90"/>
        <v>0</v>
      </c>
      <c r="K463">
        <f t="shared" ca="1" si="91"/>
        <v>0</v>
      </c>
      <c r="L463">
        <f t="shared" ca="1" si="92"/>
        <v>0</v>
      </c>
      <c r="M463" t="str">
        <f t="shared" ca="1" si="93"/>
        <v>'GOOD PE'!</v>
      </c>
      <c r="N463">
        <f t="shared" ca="1" si="93"/>
        <v>0</v>
      </c>
      <c r="O463" t="str">
        <f t="shared" ca="1" si="94"/>
        <v>C:AP</v>
      </c>
      <c r="P463" t="str">
        <f t="shared" ca="1" si="95"/>
        <v>C9:AP9</v>
      </c>
    </row>
    <row r="464" spans="1:16">
      <c r="A464" t="str">
        <f t="shared" si="86"/>
        <v>02</v>
      </c>
      <c r="B464" t="str">
        <f t="shared" ca="1" si="87"/>
        <v>PE</v>
      </c>
      <c r="C464" t="str">
        <f t="shared" si="88"/>
        <v>G-27PE</v>
      </c>
      <c r="D464" t="s">
        <v>934</v>
      </c>
      <c r="E464">
        <f t="shared" ca="1" si="85"/>
        <v>0</v>
      </c>
      <c r="H464" t="str">
        <f t="shared" ca="1" si="84"/>
        <v>'GOOD PE'!</v>
      </c>
      <c r="I464" s="463">
        <f t="shared" ca="1" si="89"/>
        <v>0</v>
      </c>
      <c r="J464" s="463">
        <f t="shared" ca="1" si="90"/>
        <v>0</v>
      </c>
      <c r="K464">
        <f t="shared" ca="1" si="91"/>
        <v>0</v>
      </c>
      <c r="L464">
        <f t="shared" ca="1" si="92"/>
        <v>0</v>
      </c>
      <c r="M464" t="str">
        <f t="shared" ca="1" si="93"/>
        <v>'GOOD PE'!</v>
      </c>
      <c r="N464">
        <f t="shared" ca="1" si="93"/>
        <v>0</v>
      </c>
      <c r="O464" t="str">
        <f t="shared" ca="1" si="94"/>
        <v>C:AP</v>
      </c>
      <c r="P464" t="str">
        <f t="shared" ca="1" si="95"/>
        <v>C9:AP9</v>
      </c>
    </row>
    <row r="465" spans="1:16">
      <c r="A465" t="str">
        <f t="shared" si="86"/>
        <v>03</v>
      </c>
      <c r="B465" t="str">
        <f t="shared" ca="1" si="87"/>
        <v>PE</v>
      </c>
      <c r="C465" t="str">
        <f t="shared" si="88"/>
        <v>G-27PE</v>
      </c>
      <c r="D465" t="s">
        <v>935</v>
      </c>
      <c r="E465">
        <f t="shared" ca="1" si="85"/>
        <v>0</v>
      </c>
      <c r="H465" t="str">
        <f t="shared" ca="1" si="84"/>
        <v>'GOOD PE'!</v>
      </c>
      <c r="I465" s="463">
        <f t="shared" ca="1" si="89"/>
        <v>0</v>
      </c>
      <c r="J465" s="463">
        <f t="shared" ca="1" si="90"/>
        <v>0</v>
      </c>
      <c r="K465">
        <f t="shared" ca="1" si="91"/>
        <v>0</v>
      </c>
      <c r="L465">
        <f t="shared" ca="1" si="92"/>
        <v>0</v>
      </c>
      <c r="M465" t="str">
        <f t="shared" ca="1" si="93"/>
        <v>'GOOD PE'!</v>
      </c>
      <c r="N465">
        <f t="shared" ca="1" si="93"/>
        <v>0</v>
      </c>
      <c r="O465" t="str">
        <f t="shared" ca="1" si="94"/>
        <v>C:AP</v>
      </c>
      <c r="P465" t="str">
        <f t="shared" ca="1" si="95"/>
        <v>C9:AP9</v>
      </c>
    </row>
    <row r="466" spans="1:16">
      <c r="A466" t="str">
        <f t="shared" si="86"/>
        <v>04</v>
      </c>
      <c r="B466" t="str">
        <f t="shared" ca="1" si="87"/>
        <v>PE</v>
      </c>
      <c r="C466" t="str">
        <f t="shared" si="88"/>
        <v>G-27PE</v>
      </c>
      <c r="D466" t="s">
        <v>936</v>
      </c>
      <c r="E466">
        <f t="shared" ca="1" si="85"/>
        <v>0</v>
      </c>
      <c r="H466" t="str">
        <f t="shared" ca="1" si="84"/>
        <v>'GOOD PE'!</v>
      </c>
      <c r="I466" s="463">
        <f t="shared" ca="1" si="89"/>
        <v>0</v>
      </c>
      <c r="J466" s="463">
        <f t="shared" ca="1" si="90"/>
        <v>0</v>
      </c>
      <c r="K466">
        <f t="shared" ca="1" si="91"/>
        <v>0</v>
      </c>
      <c r="L466">
        <f t="shared" ca="1" si="92"/>
        <v>0</v>
      </c>
      <c r="M466" t="str">
        <f t="shared" ca="1" si="93"/>
        <v>'GOOD PE'!</v>
      </c>
      <c r="N466">
        <f t="shared" ca="1" si="93"/>
        <v>0</v>
      </c>
      <c r="O466" t="str">
        <f t="shared" ca="1" si="94"/>
        <v>C:AP</v>
      </c>
      <c r="P466" t="str">
        <f t="shared" ca="1" si="95"/>
        <v>C9:AP9</v>
      </c>
    </row>
    <row r="467" spans="1:16">
      <c r="A467" t="str">
        <f t="shared" si="86"/>
        <v>05</v>
      </c>
      <c r="B467" t="str">
        <f t="shared" ca="1" si="87"/>
        <v>PE</v>
      </c>
      <c r="C467" t="str">
        <f t="shared" si="88"/>
        <v>G-27PE</v>
      </c>
      <c r="D467" t="s">
        <v>937</v>
      </c>
      <c r="E467">
        <f t="shared" ca="1" si="85"/>
        <v>0</v>
      </c>
      <c r="H467" t="str">
        <f t="shared" ca="1" si="84"/>
        <v>'GOOD PE'!</v>
      </c>
      <c r="I467" s="463">
        <f t="shared" ca="1" si="89"/>
        <v>0</v>
      </c>
      <c r="J467" s="463">
        <f t="shared" ca="1" si="90"/>
        <v>0</v>
      </c>
      <c r="K467">
        <f t="shared" ca="1" si="91"/>
        <v>0</v>
      </c>
      <c r="L467">
        <f t="shared" ca="1" si="92"/>
        <v>0</v>
      </c>
      <c r="M467" t="str">
        <f t="shared" ca="1" si="93"/>
        <v>'GOOD PE'!</v>
      </c>
      <c r="N467">
        <f t="shared" ca="1" si="93"/>
        <v>0</v>
      </c>
      <c r="O467" t="str">
        <f t="shared" ca="1" si="94"/>
        <v>C:AP</v>
      </c>
      <c r="P467" t="str">
        <f t="shared" ca="1" si="95"/>
        <v>C9:AP9</v>
      </c>
    </row>
    <row r="468" spans="1:16">
      <c r="A468" t="str">
        <f t="shared" si="86"/>
        <v>06</v>
      </c>
      <c r="B468" t="str">
        <f t="shared" ca="1" si="87"/>
        <v>PE</v>
      </c>
      <c r="C468" t="str">
        <f t="shared" si="88"/>
        <v>G-27PE</v>
      </c>
      <c r="D468" t="s">
        <v>938</v>
      </c>
      <c r="E468">
        <f t="shared" ca="1" si="85"/>
        <v>0</v>
      </c>
      <c r="H468" t="str">
        <f t="shared" ca="1" si="84"/>
        <v>'GOOD PE'!</v>
      </c>
      <c r="I468" s="463">
        <f t="shared" ca="1" si="89"/>
        <v>0</v>
      </c>
      <c r="J468" s="463">
        <f t="shared" ca="1" si="90"/>
        <v>0</v>
      </c>
      <c r="K468">
        <f t="shared" ca="1" si="91"/>
        <v>0</v>
      </c>
      <c r="L468">
        <f t="shared" ca="1" si="92"/>
        <v>0</v>
      </c>
      <c r="M468" t="str">
        <f t="shared" ca="1" si="93"/>
        <v>'GOOD PE'!</v>
      </c>
      <c r="N468">
        <f t="shared" ca="1" si="93"/>
        <v>0</v>
      </c>
      <c r="O468" t="str">
        <f t="shared" ca="1" si="94"/>
        <v>C:AP</v>
      </c>
      <c r="P468" t="str">
        <f t="shared" ca="1" si="95"/>
        <v>C9:AP9</v>
      </c>
    </row>
    <row r="469" spans="1:16">
      <c r="A469" t="str">
        <f t="shared" si="86"/>
        <v>07</v>
      </c>
      <c r="B469" t="str">
        <f t="shared" ca="1" si="87"/>
        <v>PE</v>
      </c>
      <c r="C469" t="str">
        <f t="shared" si="88"/>
        <v>G-27PE</v>
      </c>
      <c r="D469" t="s">
        <v>939</v>
      </c>
      <c r="E469">
        <f t="shared" ca="1" si="85"/>
        <v>0</v>
      </c>
      <c r="H469" t="str">
        <f t="shared" ca="1" si="84"/>
        <v>'GOOD PE'!</v>
      </c>
      <c r="I469" s="463">
        <f t="shared" ca="1" si="89"/>
        <v>0</v>
      </c>
      <c r="J469" s="463">
        <f t="shared" ca="1" si="90"/>
        <v>0</v>
      </c>
      <c r="K469">
        <f t="shared" ca="1" si="91"/>
        <v>0</v>
      </c>
      <c r="L469">
        <f t="shared" ca="1" si="92"/>
        <v>0</v>
      </c>
      <c r="M469" t="str">
        <f t="shared" ca="1" si="93"/>
        <v>'GOOD PE'!</v>
      </c>
      <c r="N469">
        <f t="shared" ca="1" si="93"/>
        <v>0</v>
      </c>
      <c r="O469" t="str">
        <f t="shared" ca="1" si="94"/>
        <v>C:AP</v>
      </c>
      <c r="P469" t="str">
        <f t="shared" ca="1" si="95"/>
        <v>C9:AP9</v>
      </c>
    </row>
    <row r="470" spans="1:16">
      <c r="A470" t="str">
        <f t="shared" si="86"/>
        <v>08</v>
      </c>
      <c r="B470" t="str">
        <f t="shared" ca="1" si="87"/>
        <v>PE</v>
      </c>
      <c r="C470" t="str">
        <f t="shared" si="88"/>
        <v>G-27PE</v>
      </c>
      <c r="D470" t="s">
        <v>940</v>
      </c>
      <c r="E470">
        <f t="shared" ca="1" si="85"/>
        <v>0</v>
      </c>
      <c r="H470" t="str">
        <f t="shared" ca="1" si="84"/>
        <v>'GOOD PE'!</v>
      </c>
      <c r="I470" s="463">
        <f t="shared" ca="1" si="89"/>
        <v>0</v>
      </c>
      <c r="J470" s="463">
        <f t="shared" ca="1" si="90"/>
        <v>0</v>
      </c>
      <c r="K470">
        <f t="shared" ca="1" si="91"/>
        <v>0</v>
      </c>
      <c r="L470">
        <f t="shared" ca="1" si="92"/>
        <v>0</v>
      </c>
      <c r="M470" t="str">
        <f t="shared" ca="1" si="93"/>
        <v>'GOOD PE'!</v>
      </c>
      <c r="N470">
        <f t="shared" ca="1" si="93"/>
        <v>0</v>
      </c>
      <c r="O470" t="str">
        <f t="shared" ca="1" si="94"/>
        <v>C:AP</v>
      </c>
      <c r="P470" t="str">
        <f t="shared" ca="1" si="95"/>
        <v>C9:AP9</v>
      </c>
    </row>
    <row r="471" spans="1:16">
      <c r="A471" t="str">
        <f t="shared" si="86"/>
        <v>09</v>
      </c>
      <c r="B471" t="str">
        <f t="shared" ca="1" si="87"/>
        <v>PE</v>
      </c>
      <c r="C471" t="str">
        <f t="shared" si="88"/>
        <v>G-27PE</v>
      </c>
      <c r="D471" t="s">
        <v>941</v>
      </c>
      <c r="E471">
        <f t="shared" ca="1" si="85"/>
        <v>0</v>
      </c>
      <c r="H471" t="str">
        <f t="shared" ca="1" si="84"/>
        <v>'GOOD PE'!</v>
      </c>
      <c r="I471" s="463">
        <f t="shared" ca="1" si="89"/>
        <v>0</v>
      </c>
      <c r="J471" s="463">
        <f t="shared" ca="1" si="90"/>
        <v>0</v>
      </c>
      <c r="K471">
        <f t="shared" ca="1" si="91"/>
        <v>0</v>
      </c>
      <c r="L471">
        <f t="shared" ca="1" si="92"/>
        <v>0</v>
      </c>
      <c r="M471" t="str">
        <f t="shared" ca="1" si="93"/>
        <v>'GOOD PE'!</v>
      </c>
      <c r="N471">
        <f t="shared" ca="1" si="93"/>
        <v>0</v>
      </c>
      <c r="O471" t="str">
        <f t="shared" ca="1" si="94"/>
        <v>C:AP</v>
      </c>
      <c r="P471" t="str">
        <f t="shared" ca="1" si="95"/>
        <v>C9:AP9</v>
      </c>
    </row>
    <row r="472" spans="1:16">
      <c r="A472" t="str">
        <f t="shared" si="86"/>
        <v>10</v>
      </c>
      <c r="B472" t="str">
        <f t="shared" ca="1" si="87"/>
        <v>PE</v>
      </c>
      <c r="C472" t="str">
        <f t="shared" si="88"/>
        <v>G-27PE</v>
      </c>
      <c r="D472" t="s">
        <v>942</v>
      </c>
      <c r="E472">
        <f t="shared" ca="1" si="85"/>
        <v>0</v>
      </c>
      <c r="H472" t="str">
        <f t="shared" ca="1" si="84"/>
        <v>'GOOD PE'!</v>
      </c>
      <c r="I472" s="463">
        <f t="shared" ca="1" si="89"/>
        <v>0</v>
      </c>
      <c r="J472" s="463">
        <f t="shared" ca="1" si="90"/>
        <v>0</v>
      </c>
      <c r="K472">
        <f t="shared" ca="1" si="91"/>
        <v>0</v>
      </c>
      <c r="L472">
        <f t="shared" ca="1" si="92"/>
        <v>0</v>
      </c>
      <c r="M472" t="str">
        <f t="shared" ca="1" si="93"/>
        <v>'GOOD PE'!</v>
      </c>
      <c r="N472">
        <f t="shared" ca="1" si="93"/>
        <v>0</v>
      </c>
      <c r="O472" t="str">
        <f t="shared" ca="1" si="94"/>
        <v>C:AP</v>
      </c>
      <c r="P472" t="str">
        <f t="shared" ca="1" si="95"/>
        <v>C9:AP9</v>
      </c>
    </row>
    <row r="473" spans="1:16">
      <c r="A473" t="str">
        <f t="shared" si="86"/>
        <v>11</v>
      </c>
      <c r="B473" t="str">
        <f t="shared" ca="1" si="87"/>
        <v>PE</v>
      </c>
      <c r="C473" t="str">
        <f t="shared" si="88"/>
        <v>G-27PE</v>
      </c>
      <c r="D473" t="s">
        <v>943</v>
      </c>
      <c r="E473">
        <f t="shared" ca="1" si="85"/>
        <v>0</v>
      </c>
      <c r="H473" t="str">
        <f t="shared" ca="1" si="84"/>
        <v>'GOOD PE'!</v>
      </c>
      <c r="I473" s="463">
        <f t="shared" ca="1" si="89"/>
        <v>0</v>
      </c>
      <c r="J473" s="463">
        <f t="shared" ca="1" si="90"/>
        <v>0</v>
      </c>
      <c r="K473">
        <f t="shared" ca="1" si="91"/>
        <v>0</v>
      </c>
      <c r="L473">
        <f t="shared" ca="1" si="92"/>
        <v>0</v>
      </c>
      <c r="M473" t="str">
        <f t="shared" ca="1" si="93"/>
        <v>'GOOD PE'!</v>
      </c>
      <c r="N473">
        <f t="shared" ca="1" si="93"/>
        <v>0</v>
      </c>
      <c r="O473" t="str">
        <f t="shared" ca="1" si="94"/>
        <v>C:AP</v>
      </c>
      <c r="P473" t="str">
        <f t="shared" ca="1" si="95"/>
        <v>C9:AP9</v>
      </c>
    </row>
    <row r="474" spans="1:16">
      <c r="A474" t="str">
        <f t="shared" si="86"/>
        <v>12</v>
      </c>
      <c r="B474" t="str">
        <f t="shared" ca="1" si="87"/>
        <v>PE</v>
      </c>
      <c r="C474" t="str">
        <f t="shared" si="88"/>
        <v>G-27PE</v>
      </c>
      <c r="D474" t="s">
        <v>944</v>
      </c>
      <c r="E474">
        <f t="shared" ca="1" si="85"/>
        <v>0</v>
      </c>
      <c r="H474" t="str">
        <f t="shared" ca="1" si="84"/>
        <v>'GOOD PE'!</v>
      </c>
      <c r="I474" s="463">
        <f t="shared" ca="1" si="89"/>
        <v>0</v>
      </c>
      <c r="J474" s="463">
        <f t="shared" ca="1" si="90"/>
        <v>0</v>
      </c>
      <c r="K474">
        <f t="shared" ca="1" si="91"/>
        <v>0</v>
      </c>
      <c r="L474">
        <f t="shared" ca="1" si="92"/>
        <v>0</v>
      </c>
      <c r="M474" t="str">
        <f t="shared" ca="1" si="93"/>
        <v>'GOOD PE'!</v>
      </c>
      <c r="N474">
        <f t="shared" ca="1" si="93"/>
        <v>0</v>
      </c>
      <c r="O474" t="str">
        <f t="shared" ca="1" si="94"/>
        <v>C:AP</v>
      </c>
      <c r="P474" t="str">
        <f t="shared" ca="1" si="95"/>
        <v>C9:AP9</v>
      </c>
    </row>
    <row r="475" spans="1:16">
      <c r="A475" t="str">
        <f t="shared" si="86"/>
        <v>13</v>
      </c>
      <c r="B475" t="str">
        <f t="shared" ca="1" si="87"/>
        <v>PE</v>
      </c>
      <c r="C475" t="str">
        <f t="shared" si="88"/>
        <v>G-27PE</v>
      </c>
      <c r="D475" t="s">
        <v>945</v>
      </c>
      <c r="E475">
        <f t="shared" ca="1" si="85"/>
        <v>0</v>
      </c>
      <c r="H475" t="str">
        <f t="shared" ca="1" si="84"/>
        <v>'GOOD PE'!</v>
      </c>
      <c r="I475" s="463">
        <f t="shared" ca="1" si="89"/>
        <v>0</v>
      </c>
      <c r="J475" s="463">
        <f t="shared" ca="1" si="90"/>
        <v>0</v>
      </c>
      <c r="K475">
        <f t="shared" ca="1" si="91"/>
        <v>0</v>
      </c>
      <c r="L475">
        <f t="shared" ca="1" si="92"/>
        <v>0</v>
      </c>
      <c r="M475" t="str">
        <f t="shared" ca="1" si="93"/>
        <v>'GOOD PE'!</v>
      </c>
      <c r="N475">
        <f t="shared" ca="1" si="93"/>
        <v>0</v>
      </c>
      <c r="O475" t="str">
        <f t="shared" ca="1" si="94"/>
        <v>C:AP</v>
      </c>
      <c r="P475" t="str">
        <f t="shared" ca="1" si="95"/>
        <v>C9:AP9</v>
      </c>
    </row>
    <row r="476" spans="1:16">
      <c r="A476" t="str">
        <f t="shared" si="86"/>
        <v>14</v>
      </c>
      <c r="B476" t="str">
        <f t="shared" ca="1" si="87"/>
        <v>PE</v>
      </c>
      <c r="C476" t="str">
        <f t="shared" si="88"/>
        <v>G-27PE</v>
      </c>
      <c r="D476" t="s">
        <v>1362</v>
      </c>
      <c r="E476">
        <f t="shared" ca="1" si="85"/>
        <v>0</v>
      </c>
      <c r="H476" t="str">
        <f t="shared" ca="1" si="84"/>
        <v>'GOOD PE'!</v>
      </c>
      <c r="I476" s="463">
        <f t="shared" ca="1" si="89"/>
        <v>0</v>
      </c>
      <c r="J476" s="463">
        <f t="shared" ca="1" si="90"/>
        <v>0</v>
      </c>
      <c r="K476">
        <f t="shared" ca="1" si="91"/>
        <v>0</v>
      </c>
      <c r="L476">
        <f t="shared" ca="1" si="92"/>
        <v>0</v>
      </c>
      <c r="M476" t="str">
        <f t="shared" ca="1" si="93"/>
        <v>'GOOD PE'!</v>
      </c>
      <c r="N476">
        <f t="shared" ca="1" si="93"/>
        <v>0</v>
      </c>
      <c r="O476" t="str">
        <f t="shared" ca="1" si="94"/>
        <v>C:AP</v>
      </c>
      <c r="P476" t="str">
        <f t="shared" ca="1" si="95"/>
        <v>C9:AP9</v>
      </c>
    </row>
    <row r="477" spans="1:16">
      <c r="A477" t="str">
        <f t="shared" si="86"/>
        <v>15</v>
      </c>
      <c r="B477" t="str">
        <f t="shared" ca="1" si="87"/>
        <v>PE</v>
      </c>
      <c r="C477" t="str">
        <f t="shared" si="88"/>
        <v>G-27PE</v>
      </c>
      <c r="D477" t="s">
        <v>946</v>
      </c>
      <c r="E477">
        <f t="shared" ca="1" si="85"/>
        <v>0</v>
      </c>
      <c r="H477" t="str">
        <f t="shared" ca="1" si="84"/>
        <v>'GOOD PE'!</v>
      </c>
      <c r="I477" s="463">
        <f t="shared" ca="1" si="89"/>
        <v>0</v>
      </c>
      <c r="J477" s="463">
        <f t="shared" ca="1" si="90"/>
        <v>0</v>
      </c>
      <c r="K477">
        <f t="shared" ca="1" si="91"/>
        <v>0</v>
      </c>
      <c r="L477">
        <f t="shared" ca="1" si="92"/>
        <v>0</v>
      </c>
      <c r="M477" t="str">
        <f t="shared" ca="1" si="93"/>
        <v>'GOOD PE'!</v>
      </c>
      <c r="N477">
        <f t="shared" ca="1" si="93"/>
        <v>0</v>
      </c>
      <c r="O477" t="str">
        <f t="shared" ca="1" si="94"/>
        <v>C:AP</v>
      </c>
      <c r="P477" t="str">
        <f t="shared" ca="1" si="95"/>
        <v>C9:AP9</v>
      </c>
    </row>
    <row r="478" spans="1:16">
      <c r="A478" t="str">
        <f t="shared" si="86"/>
        <v>19</v>
      </c>
      <c r="B478" t="str">
        <f t="shared" ca="1" si="87"/>
        <v>PE</v>
      </c>
      <c r="C478" t="str">
        <f t="shared" si="88"/>
        <v>G-27PE</v>
      </c>
      <c r="D478" t="s">
        <v>1363</v>
      </c>
      <c r="E478">
        <f t="shared" ca="1" si="85"/>
        <v>0</v>
      </c>
      <c r="H478" t="str">
        <f t="shared" ca="1" si="84"/>
        <v>'GOOD PE'!</v>
      </c>
      <c r="I478" s="463">
        <f t="shared" ca="1" si="89"/>
        <v>0</v>
      </c>
      <c r="J478" s="463">
        <f t="shared" ca="1" si="90"/>
        <v>0</v>
      </c>
      <c r="K478">
        <f t="shared" ca="1" si="91"/>
        <v>0</v>
      </c>
      <c r="L478">
        <f t="shared" ca="1" si="92"/>
        <v>0</v>
      </c>
      <c r="M478" t="str">
        <f t="shared" ca="1" si="93"/>
        <v>'GOOD PE'!</v>
      </c>
      <c r="N478">
        <f t="shared" ca="1" si="93"/>
        <v>0</v>
      </c>
      <c r="O478" t="str">
        <f t="shared" ca="1" si="94"/>
        <v>C:AP</v>
      </c>
      <c r="P478" t="str">
        <f t="shared" ca="1" si="95"/>
        <v>C9:AP9</v>
      </c>
    </row>
    <row r="479" spans="1:16">
      <c r="A479" t="str">
        <f t="shared" si="86"/>
        <v>34</v>
      </c>
      <c r="B479" t="str">
        <f t="shared" ca="1" si="87"/>
        <v>PE</v>
      </c>
      <c r="C479" t="str">
        <f t="shared" si="88"/>
        <v>G-27PE</v>
      </c>
      <c r="D479" t="s">
        <v>1364</v>
      </c>
      <c r="E479">
        <f t="shared" ca="1" si="85"/>
        <v>0</v>
      </c>
      <c r="H479" t="str">
        <f t="shared" ca="1" si="84"/>
        <v>'GOOD PE'!</v>
      </c>
      <c r="I479" s="463">
        <f t="shared" ca="1" si="89"/>
        <v>0</v>
      </c>
      <c r="J479" s="463">
        <f t="shared" ca="1" si="90"/>
        <v>0</v>
      </c>
      <c r="K479">
        <f t="shared" ca="1" si="91"/>
        <v>0</v>
      </c>
      <c r="L479">
        <f t="shared" ca="1" si="92"/>
        <v>0</v>
      </c>
      <c r="M479" t="str">
        <f t="shared" ca="1" si="93"/>
        <v>'GOOD PE'!</v>
      </c>
      <c r="N479">
        <f t="shared" ca="1" si="93"/>
        <v>0</v>
      </c>
      <c r="O479" t="str">
        <f t="shared" ca="1" si="94"/>
        <v>C:AP</v>
      </c>
      <c r="P479" t="str">
        <f t="shared" ca="1" si="95"/>
        <v>C9:AP9</v>
      </c>
    </row>
    <row r="480" spans="1:16">
      <c r="A480" t="str">
        <f t="shared" si="86"/>
        <v>35</v>
      </c>
      <c r="B480" t="str">
        <f t="shared" ca="1" si="87"/>
        <v>PE</v>
      </c>
      <c r="C480" t="str">
        <f t="shared" si="88"/>
        <v>G-27PE</v>
      </c>
      <c r="D480" t="s">
        <v>1365</v>
      </c>
      <c r="E480">
        <f t="shared" ca="1" si="85"/>
        <v>0</v>
      </c>
      <c r="H480" t="str">
        <f t="shared" ca="1" si="84"/>
        <v>'GOOD PE'!</v>
      </c>
      <c r="I480" s="463">
        <f t="shared" ca="1" si="89"/>
        <v>0</v>
      </c>
      <c r="J480" s="463">
        <f t="shared" ca="1" si="90"/>
        <v>0</v>
      </c>
      <c r="K480">
        <f t="shared" ca="1" si="91"/>
        <v>0</v>
      </c>
      <c r="L480">
        <f t="shared" ca="1" si="92"/>
        <v>0</v>
      </c>
      <c r="M480" t="str">
        <f t="shared" ca="1" si="93"/>
        <v>'GOOD PE'!</v>
      </c>
      <c r="N480">
        <f t="shared" ca="1" si="93"/>
        <v>0</v>
      </c>
      <c r="O480" t="str">
        <f t="shared" ca="1" si="94"/>
        <v>C:AP</v>
      </c>
      <c r="P480" t="str">
        <f t="shared" ca="1" si="95"/>
        <v>C9:AP9</v>
      </c>
    </row>
    <row r="481" spans="1:16">
      <c r="A481" t="str">
        <f t="shared" si="86"/>
        <v>36</v>
      </c>
      <c r="B481" t="str">
        <f t="shared" ca="1" si="87"/>
        <v>PE</v>
      </c>
      <c r="C481" t="str">
        <f t="shared" si="88"/>
        <v>G-27PE</v>
      </c>
      <c r="D481" t="s">
        <v>1366</v>
      </c>
      <c r="E481">
        <f t="shared" ca="1" si="85"/>
        <v>0</v>
      </c>
      <c r="H481" t="str">
        <f t="shared" ca="1" si="84"/>
        <v>'GOOD PE'!</v>
      </c>
      <c r="I481" s="463">
        <f t="shared" ca="1" si="89"/>
        <v>0</v>
      </c>
      <c r="J481" s="463">
        <f t="shared" ca="1" si="90"/>
        <v>0</v>
      </c>
      <c r="K481">
        <f t="shared" ca="1" si="91"/>
        <v>0</v>
      </c>
      <c r="L481">
        <f t="shared" ca="1" si="92"/>
        <v>0</v>
      </c>
      <c r="M481" t="str">
        <f t="shared" ca="1" si="93"/>
        <v>'GOOD PE'!</v>
      </c>
      <c r="N481">
        <f t="shared" ca="1" si="93"/>
        <v>0</v>
      </c>
      <c r="O481" t="str">
        <f t="shared" ca="1" si="94"/>
        <v>C:AP</v>
      </c>
      <c r="P481" t="str">
        <f t="shared" ca="1" si="95"/>
        <v>C9:AP9</v>
      </c>
    </row>
    <row r="482" spans="1:16">
      <c r="A482" t="str">
        <f t="shared" si="86"/>
        <v>01</v>
      </c>
      <c r="B482" t="str">
        <f t="shared" ca="1" si="87"/>
        <v>PE</v>
      </c>
      <c r="C482" t="str">
        <f t="shared" si="88"/>
        <v>G-28PE</v>
      </c>
      <c r="D482" t="s">
        <v>947</v>
      </c>
      <c r="E482">
        <f t="shared" ca="1" si="85"/>
        <v>0</v>
      </c>
      <c r="H482" t="str">
        <f t="shared" ca="1" si="84"/>
        <v>'GOOD PE'!</v>
      </c>
      <c r="I482" s="463">
        <f t="shared" ca="1" si="89"/>
        <v>0</v>
      </c>
      <c r="J482" s="463">
        <f t="shared" ca="1" si="90"/>
        <v>0</v>
      </c>
      <c r="K482">
        <f t="shared" ca="1" si="91"/>
        <v>0</v>
      </c>
      <c r="L482">
        <f t="shared" ca="1" si="92"/>
        <v>0</v>
      </c>
      <c r="M482" t="str">
        <f t="shared" ca="1" si="93"/>
        <v>'GOOD PE'!</v>
      </c>
      <c r="N482">
        <f t="shared" ca="1" si="93"/>
        <v>0</v>
      </c>
      <c r="O482" t="str">
        <f t="shared" ca="1" si="94"/>
        <v>C:AP</v>
      </c>
      <c r="P482" t="str">
        <f t="shared" ca="1" si="95"/>
        <v>C9:AP9</v>
      </c>
    </row>
    <row r="483" spans="1:16">
      <c r="A483" t="str">
        <f t="shared" si="86"/>
        <v>02</v>
      </c>
      <c r="B483" t="str">
        <f t="shared" ca="1" si="87"/>
        <v>PE</v>
      </c>
      <c r="C483" t="str">
        <f t="shared" si="88"/>
        <v>G-28PE</v>
      </c>
      <c r="D483" t="s">
        <v>948</v>
      </c>
      <c r="E483">
        <f t="shared" ca="1" si="85"/>
        <v>0</v>
      </c>
      <c r="H483" t="str">
        <f t="shared" ca="1" si="84"/>
        <v>'GOOD PE'!</v>
      </c>
      <c r="I483" s="463">
        <f t="shared" ca="1" si="89"/>
        <v>0</v>
      </c>
      <c r="J483" s="463">
        <f t="shared" ca="1" si="90"/>
        <v>0</v>
      </c>
      <c r="K483">
        <f t="shared" ca="1" si="91"/>
        <v>0</v>
      </c>
      <c r="L483">
        <f t="shared" ca="1" si="92"/>
        <v>0</v>
      </c>
      <c r="M483" t="str">
        <f t="shared" ca="1" si="93"/>
        <v>'GOOD PE'!</v>
      </c>
      <c r="N483">
        <f t="shared" ca="1" si="93"/>
        <v>0</v>
      </c>
      <c r="O483" t="str">
        <f t="shared" ca="1" si="94"/>
        <v>C:AP</v>
      </c>
      <c r="P483" t="str">
        <f t="shared" ca="1" si="95"/>
        <v>C9:AP9</v>
      </c>
    </row>
    <row r="484" spans="1:16">
      <c r="A484" t="str">
        <f t="shared" si="86"/>
        <v>03</v>
      </c>
      <c r="B484" t="str">
        <f t="shared" ca="1" si="87"/>
        <v>PE</v>
      </c>
      <c r="C484" t="str">
        <f t="shared" si="88"/>
        <v>G-28PE</v>
      </c>
      <c r="D484" t="s">
        <v>949</v>
      </c>
      <c r="E484">
        <f t="shared" ca="1" si="85"/>
        <v>0</v>
      </c>
      <c r="H484" t="str">
        <f t="shared" ca="1" si="84"/>
        <v>'GOOD PE'!</v>
      </c>
      <c r="I484" s="463">
        <f t="shared" ca="1" si="89"/>
        <v>0</v>
      </c>
      <c r="J484" s="463">
        <f t="shared" ca="1" si="90"/>
        <v>0</v>
      </c>
      <c r="K484">
        <f t="shared" ca="1" si="91"/>
        <v>0</v>
      </c>
      <c r="L484">
        <f t="shared" ca="1" si="92"/>
        <v>0</v>
      </c>
      <c r="M484" t="str">
        <f t="shared" ca="1" si="93"/>
        <v>'GOOD PE'!</v>
      </c>
      <c r="N484">
        <f t="shared" ca="1" si="93"/>
        <v>0</v>
      </c>
      <c r="O484" t="str">
        <f t="shared" ca="1" si="94"/>
        <v>C:AP</v>
      </c>
      <c r="P484" t="str">
        <f t="shared" ca="1" si="95"/>
        <v>C9:AP9</v>
      </c>
    </row>
    <row r="485" spans="1:16">
      <c r="A485" t="str">
        <f t="shared" si="86"/>
        <v>04</v>
      </c>
      <c r="B485" t="str">
        <f t="shared" ca="1" si="87"/>
        <v>PE</v>
      </c>
      <c r="C485" t="str">
        <f t="shared" si="88"/>
        <v>G-28PE</v>
      </c>
      <c r="D485" t="s">
        <v>950</v>
      </c>
      <c r="E485">
        <f t="shared" ca="1" si="85"/>
        <v>0</v>
      </c>
      <c r="H485" t="str">
        <f t="shared" ca="1" si="84"/>
        <v>'GOOD PE'!</v>
      </c>
      <c r="I485" s="463">
        <f t="shared" ca="1" si="89"/>
        <v>0</v>
      </c>
      <c r="J485" s="463">
        <f t="shared" ca="1" si="90"/>
        <v>0</v>
      </c>
      <c r="K485">
        <f t="shared" ca="1" si="91"/>
        <v>0</v>
      </c>
      <c r="L485">
        <f t="shared" ca="1" si="92"/>
        <v>0</v>
      </c>
      <c r="M485" t="str">
        <f t="shared" ca="1" si="93"/>
        <v>'GOOD PE'!</v>
      </c>
      <c r="N485">
        <f t="shared" ca="1" si="93"/>
        <v>0</v>
      </c>
      <c r="O485" t="str">
        <f t="shared" ca="1" si="94"/>
        <v>C:AP</v>
      </c>
      <c r="P485" t="str">
        <f t="shared" ca="1" si="95"/>
        <v>C9:AP9</v>
      </c>
    </row>
    <row r="486" spans="1:16">
      <c r="A486" t="str">
        <f t="shared" si="86"/>
        <v>05</v>
      </c>
      <c r="B486" t="str">
        <f t="shared" ca="1" si="87"/>
        <v>PE</v>
      </c>
      <c r="C486" t="str">
        <f t="shared" si="88"/>
        <v>G-28PE</v>
      </c>
      <c r="D486" t="s">
        <v>951</v>
      </c>
      <c r="E486">
        <f t="shared" ca="1" si="85"/>
        <v>0</v>
      </c>
      <c r="H486" t="str">
        <f t="shared" ca="1" si="84"/>
        <v>'GOOD PE'!</v>
      </c>
      <c r="I486" s="463">
        <f t="shared" ca="1" si="89"/>
        <v>0</v>
      </c>
      <c r="J486" s="463">
        <f t="shared" ca="1" si="90"/>
        <v>0</v>
      </c>
      <c r="K486">
        <f t="shared" ca="1" si="91"/>
        <v>0</v>
      </c>
      <c r="L486">
        <f t="shared" ca="1" si="92"/>
        <v>0</v>
      </c>
      <c r="M486" t="str">
        <f t="shared" ca="1" si="93"/>
        <v>'GOOD PE'!</v>
      </c>
      <c r="N486">
        <f t="shared" ca="1" si="93"/>
        <v>0</v>
      </c>
      <c r="O486" t="str">
        <f t="shared" ca="1" si="94"/>
        <v>C:AP</v>
      </c>
      <c r="P486" t="str">
        <f t="shared" ca="1" si="95"/>
        <v>C9:AP9</v>
      </c>
    </row>
    <row r="487" spans="1:16">
      <c r="A487" t="str">
        <f t="shared" si="86"/>
        <v>06</v>
      </c>
      <c r="B487" t="str">
        <f t="shared" ca="1" si="87"/>
        <v>PE</v>
      </c>
      <c r="C487" t="str">
        <f t="shared" si="88"/>
        <v>G-28PE</v>
      </c>
      <c r="D487" t="s">
        <v>952</v>
      </c>
      <c r="E487">
        <f t="shared" ca="1" si="85"/>
        <v>0</v>
      </c>
      <c r="H487" t="str">
        <f t="shared" ca="1" si="84"/>
        <v>'GOOD PE'!</v>
      </c>
      <c r="I487" s="463">
        <f t="shared" ca="1" si="89"/>
        <v>0</v>
      </c>
      <c r="J487" s="463">
        <f t="shared" ca="1" si="90"/>
        <v>0</v>
      </c>
      <c r="K487">
        <f t="shared" ca="1" si="91"/>
        <v>0</v>
      </c>
      <c r="L487">
        <f t="shared" ca="1" si="92"/>
        <v>0</v>
      </c>
      <c r="M487" t="str">
        <f t="shared" ca="1" si="93"/>
        <v>'GOOD PE'!</v>
      </c>
      <c r="N487">
        <f t="shared" ca="1" si="93"/>
        <v>0</v>
      </c>
      <c r="O487" t="str">
        <f t="shared" ca="1" si="94"/>
        <v>C:AP</v>
      </c>
      <c r="P487" t="str">
        <f t="shared" ca="1" si="95"/>
        <v>C9:AP9</v>
      </c>
    </row>
    <row r="488" spans="1:16">
      <c r="A488" t="str">
        <f t="shared" si="86"/>
        <v>07</v>
      </c>
      <c r="B488" t="str">
        <f t="shared" ca="1" si="87"/>
        <v>PE</v>
      </c>
      <c r="C488" t="str">
        <f t="shared" si="88"/>
        <v>G-28PE</v>
      </c>
      <c r="D488" t="s">
        <v>953</v>
      </c>
      <c r="E488">
        <f t="shared" ca="1" si="85"/>
        <v>0</v>
      </c>
      <c r="H488" t="str">
        <f t="shared" ca="1" si="84"/>
        <v>'GOOD PE'!</v>
      </c>
      <c r="I488" s="463">
        <f t="shared" ca="1" si="89"/>
        <v>0</v>
      </c>
      <c r="J488" s="463">
        <f t="shared" ca="1" si="90"/>
        <v>0</v>
      </c>
      <c r="K488">
        <f t="shared" ca="1" si="91"/>
        <v>0</v>
      </c>
      <c r="L488">
        <f t="shared" ca="1" si="92"/>
        <v>0</v>
      </c>
      <c r="M488" t="str">
        <f t="shared" ca="1" si="93"/>
        <v>'GOOD PE'!</v>
      </c>
      <c r="N488">
        <f t="shared" ca="1" si="93"/>
        <v>0</v>
      </c>
      <c r="O488" t="str">
        <f t="shared" ca="1" si="94"/>
        <v>C:AP</v>
      </c>
      <c r="P488" t="str">
        <f t="shared" ca="1" si="95"/>
        <v>C9:AP9</v>
      </c>
    </row>
    <row r="489" spans="1:16">
      <c r="A489" t="str">
        <f t="shared" si="86"/>
        <v>08</v>
      </c>
      <c r="B489" t="str">
        <f t="shared" ca="1" si="87"/>
        <v>PE</v>
      </c>
      <c r="C489" t="str">
        <f t="shared" si="88"/>
        <v>G-28PE</v>
      </c>
      <c r="D489" t="s">
        <v>954</v>
      </c>
      <c r="E489">
        <f t="shared" ca="1" si="85"/>
        <v>0</v>
      </c>
      <c r="H489" t="str">
        <f t="shared" ca="1" si="84"/>
        <v>'GOOD PE'!</v>
      </c>
      <c r="I489" s="463">
        <f t="shared" ca="1" si="89"/>
        <v>0</v>
      </c>
      <c r="J489" s="463">
        <f t="shared" ca="1" si="90"/>
        <v>0</v>
      </c>
      <c r="K489">
        <f t="shared" ca="1" si="91"/>
        <v>0</v>
      </c>
      <c r="L489">
        <f t="shared" ca="1" si="92"/>
        <v>0</v>
      </c>
      <c r="M489" t="str">
        <f t="shared" ca="1" si="93"/>
        <v>'GOOD PE'!</v>
      </c>
      <c r="N489">
        <f t="shared" ca="1" si="93"/>
        <v>0</v>
      </c>
      <c r="O489" t="str">
        <f t="shared" ca="1" si="94"/>
        <v>C:AP</v>
      </c>
      <c r="P489" t="str">
        <f t="shared" ca="1" si="95"/>
        <v>C9:AP9</v>
      </c>
    </row>
    <row r="490" spans="1:16">
      <c r="A490" t="str">
        <f t="shared" si="86"/>
        <v>09</v>
      </c>
      <c r="B490" t="str">
        <f t="shared" ca="1" si="87"/>
        <v>PE</v>
      </c>
      <c r="C490" t="str">
        <f t="shared" si="88"/>
        <v>G-28PE</v>
      </c>
      <c r="D490" t="s">
        <v>955</v>
      </c>
      <c r="E490">
        <f t="shared" ca="1" si="85"/>
        <v>0</v>
      </c>
      <c r="H490" t="str">
        <f t="shared" ca="1" si="84"/>
        <v>'GOOD PE'!</v>
      </c>
      <c r="I490" s="463">
        <f t="shared" ca="1" si="89"/>
        <v>0</v>
      </c>
      <c r="J490" s="463">
        <f t="shared" ca="1" si="90"/>
        <v>0</v>
      </c>
      <c r="K490">
        <f t="shared" ca="1" si="91"/>
        <v>0</v>
      </c>
      <c r="L490">
        <f t="shared" ca="1" si="92"/>
        <v>0</v>
      </c>
      <c r="M490" t="str">
        <f t="shared" ca="1" si="93"/>
        <v>'GOOD PE'!</v>
      </c>
      <c r="N490">
        <f t="shared" ca="1" si="93"/>
        <v>0</v>
      </c>
      <c r="O490" t="str">
        <f t="shared" ca="1" si="94"/>
        <v>C:AP</v>
      </c>
      <c r="P490" t="str">
        <f t="shared" ca="1" si="95"/>
        <v>C9:AP9</v>
      </c>
    </row>
    <row r="491" spans="1:16">
      <c r="A491" t="str">
        <f t="shared" si="86"/>
        <v>10</v>
      </c>
      <c r="B491" t="str">
        <f t="shared" ca="1" si="87"/>
        <v>PE</v>
      </c>
      <c r="C491" t="str">
        <f t="shared" si="88"/>
        <v>G-28PE</v>
      </c>
      <c r="D491" t="s">
        <v>956</v>
      </c>
      <c r="E491">
        <f t="shared" ca="1" si="85"/>
        <v>0</v>
      </c>
      <c r="H491" t="str">
        <f t="shared" ca="1" si="84"/>
        <v>'GOOD PE'!</v>
      </c>
      <c r="I491" s="463">
        <f t="shared" ca="1" si="89"/>
        <v>0</v>
      </c>
      <c r="J491" s="463">
        <f t="shared" ca="1" si="90"/>
        <v>0</v>
      </c>
      <c r="K491">
        <f t="shared" ca="1" si="91"/>
        <v>0</v>
      </c>
      <c r="L491">
        <f t="shared" ca="1" si="92"/>
        <v>0</v>
      </c>
      <c r="M491" t="str">
        <f t="shared" ca="1" si="93"/>
        <v>'GOOD PE'!</v>
      </c>
      <c r="N491">
        <f t="shared" ca="1" si="93"/>
        <v>0</v>
      </c>
      <c r="O491" t="str">
        <f t="shared" ca="1" si="94"/>
        <v>C:AP</v>
      </c>
      <c r="P491" t="str">
        <f t="shared" ca="1" si="95"/>
        <v>C9:AP9</v>
      </c>
    </row>
    <row r="492" spans="1:16">
      <c r="A492" t="str">
        <f t="shared" si="86"/>
        <v>11</v>
      </c>
      <c r="B492" t="str">
        <f t="shared" ca="1" si="87"/>
        <v>PE</v>
      </c>
      <c r="C492" t="str">
        <f t="shared" si="88"/>
        <v>G-28PE</v>
      </c>
      <c r="D492" t="s">
        <v>957</v>
      </c>
      <c r="E492">
        <f t="shared" ca="1" si="85"/>
        <v>0</v>
      </c>
      <c r="H492" t="str">
        <f t="shared" ca="1" si="84"/>
        <v>'GOOD PE'!</v>
      </c>
      <c r="I492" s="463">
        <f t="shared" ca="1" si="89"/>
        <v>0</v>
      </c>
      <c r="J492" s="463">
        <f t="shared" ca="1" si="90"/>
        <v>0</v>
      </c>
      <c r="K492">
        <f t="shared" ca="1" si="91"/>
        <v>0</v>
      </c>
      <c r="L492">
        <f t="shared" ca="1" si="92"/>
        <v>0</v>
      </c>
      <c r="M492" t="str">
        <f t="shared" ca="1" si="93"/>
        <v>'GOOD PE'!</v>
      </c>
      <c r="N492">
        <f t="shared" ca="1" si="93"/>
        <v>0</v>
      </c>
      <c r="O492" t="str">
        <f t="shared" ca="1" si="94"/>
        <v>C:AP</v>
      </c>
      <c r="P492" t="str">
        <f t="shared" ca="1" si="95"/>
        <v>C9:AP9</v>
      </c>
    </row>
    <row r="493" spans="1:16">
      <c r="A493" t="str">
        <f t="shared" si="86"/>
        <v>12</v>
      </c>
      <c r="B493" t="str">
        <f t="shared" ca="1" si="87"/>
        <v>PE</v>
      </c>
      <c r="C493" t="str">
        <f t="shared" si="88"/>
        <v>G-28PE</v>
      </c>
      <c r="D493" t="s">
        <v>958</v>
      </c>
      <c r="E493">
        <f t="shared" ca="1" si="85"/>
        <v>0</v>
      </c>
      <c r="H493" t="str">
        <f t="shared" ca="1" si="84"/>
        <v>'GOOD PE'!</v>
      </c>
      <c r="I493" s="463">
        <f t="shared" ca="1" si="89"/>
        <v>0</v>
      </c>
      <c r="J493" s="463">
        <f t="shared" ca="1" si="90"/>
        <v>0</v>
      </c>
      <c r="K493">
        <f t="shared" ca="1" si="91"/>
        <v>0</v>
      </c>
      <c r="L493">
        <f t="shared" ca="1" si="92"/>
        <v>0</v>
      </c>
      <c r="M493" t="str">
        <f t="shared" ca="1" si="93"/>
        <v>'GOOD PE'!</v>
      </c>
      <c r="N493">
        <f t="shared" ca="1" si="93"/>
        <v>0</v>
      </c>
      <c r="O493" t="str">
        <f t="shared" ca="1" si="94"/>
        <v>C:AP</v>
      </c>
      <c r="P493" t="str">
        <f t="shared" ca="1" si="95"/>
        <v>C9:AP9</v>
      </c>
    </row>
    <row r="494" spans="1:16">
      <c r="A494" t="str">
        <f t="shared" si="86"/>
        <v>13</v>
      </c>
      <c r="B494" t="str">
        <f t="shared" ca="1" si="87"/>
        <v>PE</v>
      </c>
      <c r="C494" t="str">
        <f t="shared" si="88"/>
        <v>G-28PE</v>
      </c>
      <c r="D494" t="s">
        <v>959</v>
      </c>
      <c r="E494">
        <f t="shared" ca="1" si="85"/>
        <v>0</v>
      </c>
      <c r="H494" t="str">
        <f t="shared" ca="1" si="84"/>
        <v>'GOOD PE'!</v>
      </c>
      <c r="I494" s="463">
        <f t="shared" ca="1" si="89"/>
        <v>0</v>
      </c>
      <c r="J494" s="463">
        <f t="shared" ca="1" si="90"/>
        <v>0</v>
      </c>
      <c r="K494">
        <f t="shared" ca="1" si="91"/>
        <v>0</v>
      </c>
      <c r="L494">
        <f t="shared" ca="1" si="92"/>
        <v>0</v>
      </c>
      <c r="M494" t="str">
        <f t="shared" ca="1" si="93"/>
        <v>'GOOD PE'!</v>
      </c>
      <c r="N494">
        <f t="shared" ca="1" si="93"/>
        <v>0</v>
      </c>
      <c r="O494" t="str">
        <f t="shared" ca="1" si="94"/>
        <v>C:AP</v>
      </c>
      <c r="P494" t="str">
        <f t="shared" ca="1" si="95"/>
        <v>C9:AP9</v>
      </c>
    </row>
    <row r="495" spans="1:16">
      <c r="A495" t="str">
        <f t="shared" si="86"/>
        <v>14</v>
      </c>
      <c r="B495" t="str">
        <f t="shared" ca="1" si="87"/>
        <v>PE</v>
      </c>
      <c r="C495" t="str">
        <f t="shared" si="88"/>
        <v>G-28PE</v>
      </c>
      <c r="D495" t="s">
        <v>1367</v>
      </c>
      <c r="E495">
        <f t="shared" ca="1" si="85"/>
        <v>0</v>
      </c>
      <c r="H495" t="str">
        <f t="shared" ca="1" si="84"/>
        <v>'GOOD PE'!</v>
      </c>
      <c r="I495" s="463">
        <f t="shared" ca="1" si="89"/>
        <v>0</v>
      </c>
      <c r="J495" s="463">
        <f t="shared" ca="1" si="90"/>
        <v>0</v>
      </c>
      <c r="K495">
        <f t="shared" ca="1" si="91"/>
        <v>0</v>
      </c>
      <c r="L495">
        <f t="shared" ca="1" si="92"/>
        <v>0</v>
      </c>
      <c r="M495" t="str">
        <f t="shared" ca="1" si="93"/>
        <v>'GOOD PE'!</v>
      </c>
      <c r="N495">
        <f t="shared" ca="1" si="93"/>
        <v>0</v>
      </c>
      <c r="O495" t="str">
        <f t="shared" ca="1" si="94"/>
        <v>C:AP</v>
      </c>
      <c r="P495" t="str">
        <f t="shared" ca="1" si="95"/>
        <v>C9:AP9</v>
      </c>
    </row>
    <row r="496" spans="1:16">
      <c r="A496" t="str">
        <f t="shared" si="86"/>
        <v>15</v>
      </c>
      <c r="B496" t="str">
        <f t="shared" ca="1" si="87"/>
        <v>PE</v>
      </c>
      <c r="C496" t="str">
        <f t="shared" si="88"/>
        <v>G-28PE</v>
      </c>
      <c r="D496" t="s">
        <v>960</v>
      </c>
      <c r="E496">
        <f t="shared" ca="1" si="85"/>
        <v>0</v>
      </c>
      <c r="H496" t="str">
        <f t="shared" ca="1" si="84"/>
        <v>'GOOD PE'!</v>
      </c>
      <c r="I496" s="463">
        <f t="shared" ca="1" si="89"/>
        <v>0</v>
      </c>
      <c r="J496" s="463">
        <f t="shared" ca="1" si="90"/>
        <v>0</v>
      </c>
      <c r="K496">
        <f t="shared" ca="1" si="91"/>
        <v>0</v>
      </c>
      <c r="L496">
        <f t="shared" ca="1" si="92"/>
        <v>0</v>
      </c>
      <c r="M496" t="str">
        <f t="shared" ca="1" si="93"/>
        <v>'GOOD PE'!</v>
      </c>
      <c r="N496">
        <f t="shared" ca="1" si="93"/>
        <v>0</v>
      </c>
      <c r="O496" t="str">
        <f t="shared" ca="1" si="94"/>
        <v>C:AP</v>
      </c>
      <c r="P496" t="str">
        <f t="shared" ca="1" si="95"/>
        <v>C9:AP9</v>
      </c>
    </row>
    <row r="497" spans="1:16">
      <c r="A497" t="str">
        <f t="shared" si="86"/>
        <v>19</v>
      </c>
      <c r="B497" t="str">
        <f t="shared" ca="1" si="87"/>
        <v>PE</v>
      </c>
      <c r="C497" t="str">
        <f t="shared" si="88"/>
        <v>G-28PE</v>
      </c>
      <c r="D497" t="s">
        <v>1368</v>
      </c>
      <c r="E497">
        <f t="shared" ca="1" si="85"/>
        <v>0</v>
      </c>
      <c r="H497" t="str">
        <f t="shared" ca="1" si="84"/>
        <v>'GOOD PE'!</v>
      </c>
      <c r="I497" s="463">
        <f t="shared" ca="1" si="89"/>
        <v>0</v>
      </c>
      <c r="J497" s="463">
        <f t="shared" ca="1" si="90"/>
        <v>0</v>
      </c>
      <c r="K497">
        <f t="shared" ca="1" si="91"/>
        <v>0</v>
      </c>
      <c r="L497">
        <f t="shared" ca="1" si="92"/>
        <v>0</v>
      </c>
      <c r="M497" t="str">
        <f t="shared" ca="1" si="93"/>
        <v>'GOOD PE'!</v>
      </c>
      <c r="N497">
        <f t="shared" ca="1" si="93"/>
        <v>0</v>
      </c>
      <c r="O497" t="str">
        <f t="shared" ca="1" si="94"/>
        <v>C:AP</v>
      </c>
      <c r="P497" t="str">
        <f t="shared" ca="1" si="95"/>
        <v>C9:AP9</v>
      </c>
    </row>
    <row r="498" spans="1:16">
      <c r="A498" t="str">
        <f t="shared" si="86"/>
        <v>34</v>
      </c>
      <c r="B498" t="str">
        <f t="shared" ca="1" si="87"/>
        <v>PE</v>
      </c>
      <c r="C498" t="str">
        <f t="shared" si="88"/>
        <v>G-28PE</v>
      </c>
      <c r="D498" t="s">
        <v>1369</v>
      </c>
      <c r="E498">
        <f t="shared" ca="1" si="85"/>
        <v>0</v>
      </c>
      <c r="H498" t="str">
        <f t="shared" ca="1" si="84"/>
        <v>'GOOD PE'!</v>
      </c>
      <c r="I498" s="463">
        <f t="shared" ca="1" si="89"/>
        <v>0</v>
      </c>
      <c r="J498" s="463">
        <f t="shared" ca="1" si="90"/>
        <v>0</v>
      </c>
      <c r="K498">
        <f t="shared" ca="1" si="91"/>
        <v>0</v>
      </c>
      <c r="L498">
        <f t="shared" ca="1" si="92"/>
        <v>0</v>
      </c>
      <c r="M498" t="str">
        <f t="shared" ca="1" si="93"/>
        <v>'GOOD PE'!</v>
      </c>
      <c r="N498">
        <f t="shared" ca="1" si="93"/>
        <v>0</v>
      </c>
      <c r="O498" t="str">
        <f t="shared" ca="1" si="94"/>
        <v>C:AP</v>
      </c>
      <c r="P498" t="str">
        <f t="shared" ca="1" si="95"/>
        <v>C9:AP9</v>
      </c>
    </row>
    <row r="499" spans="1:16">
      <c r="A499" t="str">
        <f t="shared" si="86"/>
        <v>35</v>
      </c>
      <c r="B499" t="str">
        <f t="shared" ca="1" si="87"/>
        <v>PE</v>
      </c>
      <c r="C499" t="str">
        <f t="shared" si="88"/>
        <v>G-28PE</v>
      </c>
      <c r="D499" t="s">
        <v>1370</v>
      </c>
      <c r="E499">
        <f t="shared" ca="1" si="85"/>
        <v>0</v>
      </c>
      <c r="H499" t="str">
        <f t="shared" ca="1" si="84"/>
        <v>'GOOD PE'!</v>
      </c>
      <c r="I499" s="463">
        <f t="shared" ca="1" si="89"/>
        <v>0</v>
      </c>
      <c r="J499" s="463">
        <f t="shared" ca="1" si="90"/>
        <v>0</v>
      </c>
      <c r="K499">
        <f t="shared" ca="1" si="91"/>
        <v>0</v>
      </c>
      <c r="L499">
        <f t="shared" ca="1" si="92"/>
        <v>0</v>
      </c>
      <c r="M499" t="str">
        <f t="shared" ca="1" si="93"/>
        <v>'GOOD PE'!</v>
      </c>
      <c r="N499">
        <f t="shared" ca="1" si="93"/>
        <v>0</v>
      </c>
      <c r="O499" t="str">
        <f t="shared" ca="1" si="94"/>
        <v>C:AP</v>
      </c>
      <c r="P499" t="str">
        <f t="shared" ca="1" si="95"/>
        <v>C9:AP9</v>
      </c>
    </row>
    <row r="500" spans="1:16">
      <c r="A500" t="str">
        <f t="shared" si="86"/>
        <v>36</v>
      </c>
      <c r="B500" t="str">
        <f t="shared" ca="1" si="87"/>
        <v>PE</v>
      </c>
      <c r="C500" t="str">
        <f t="shared" si="88"/>
        <v>G-28PE</v>
      </c>
      <c r="D500" t="s">
        <v>1371</v>
      </c>
      <c r="E500">
        <f t="shared" ca="1" si="85"/>
        <v>0</v>
      </c>
      <c r="H500" t="str">
        <f t="shared" ref="H500:H563" ca="1" si="96">IF(I500&lt;&gt;0,I500,IF(J500&lt;&gt;0,J500,IF(K500&lt;&gt;0,K500,IF(L500&lt;&gt;0,L500,IF(M500&lt;&gt;0,M500,"")))))</f>
        <v>'GOOD PE'!</v>
      </c>
      <c r="I500" s="463">
        <f t="shared" ca="1" si="89"/>
        <v>0</v>
      </c>
      <c r="J500" s="463">
        <f t="shared" ca="1" si="90"/>
        <v>0</v>
      </c>
      <c r="K500">
        <f t="shared" ca="1" si="91"/>
        <v>0</v>
      </c>
      <c r="L500">
        <f t="shared" ca="1" si="92"/>
        <v>0</v>
      </c>
      <c r="M500" t="str">
        <f t="shared" ca="1" si="93"/>
        <v>'GOOD PE'!</v>
      </c>
      <c r="N500">
        <f t="shared" ca="1" si="93"/>
        <v>0</v>
      </c>
      <c r="O500" t="str">
        <f t="shared" ca="1" si="94"/>
        <v>C:AP</v>
      </c>
      <c r="P500" t="str">
        <f t="shared" ca="1" si="95"/>
        <v>C9:AP9</v>
      </c>
    </row>
    <row r="501" spans="1:16">
      <c r="A501" t="str">
        <f t="shared" si="86"/>
        <v>01</v>
      </c>
      <c r="B501" t="str">
        <f t="shared" ca="1" si="87"/>
        <v>PE</v>
      </c>
      <c r="C501" t="str">
        <f t="shared" si="88"/>
        <v>G-29PE</v>
      </c>
      <c r="D501" t="s">
        <v>961</v>
      </c>
      <c r="E501">
        <f t="shared" ca="1" si="85"/>
        <v>0</v>
      </c>
      <c r="H501" t="str">
        <f t="shared" ca="1" si="96"/>
        <v>'GOOD PE'!</v>
      </c>
      <c r="I501" s="463">
        <f t="shared" ca="1" si="89"/>
        <v>0</v>
      </c>
      <c r="J501" s="463">
        <f t="shared" ca="1" si="90"/>
        <v>0</v>
      </c>
      <c r="K501">
        <f t="shared" ca="1" si="91"/>
        <v>0</v>
      </c>
      <c r="L501">
        <f t="shared" ca="1" si="92"/>
        <v>0</v>
      </c>
      <c r="M501" t="str">
        <f t="shared" ca="1" si="93"/>
        <v>'GOOD PE'!</v>
      </c>
      <c r="N501">
        <f t="shared" ca="1" si="93"/>
        <v>0</v>
      </c>
      <c r="O501" t="str">
        <f t="shared" ca="1" si="94"/>
        <v>C:AP</v>
      </c>
      <c r="P501" t="str">
        <f t="shared" ca="1" si="95"/>
        <v>C9:AP9</v>
      </c>
    </row>
    <row r="502" spans="1:16">
      <c r="A502" t="str">
        <f t="shared" si="86"/>
        <v>02</v>
      </c>
      <c r="B502" t="str">
        <f t="shared" ca="1" si="87"/>
        <v>PE</v>
      </c>
      <c r="C502" t="str">
        <f t="shared" si="88"/>
        <v>G-29PE</v>
      </c>
      <c r="D502" t="s">
        <v>962</v>
      </c>
      <c r="E502">
        <f t="shared" ca="1" si="85"/>
        <v>0</v>
      </c>
      <c r="H502" t="str">
        <f t="shared" ca="1" si="96"/>
        <v>'GOOD PE'!</v>
      </c>
      <c r="I502" s="463">
        <f t="shared" ca="1" si="89"/>
        <v>0</v>
      </c>
      <c r="J502" s="463">
        <f t="shared" ca="1" si="90"/>
        <v>0</v>
      </c>
      <c r="K502">
        <f t="shared" ca="1" si="91"/>
        <v>0</v>
      </c>
      <c r="L502">
        <f t="shared" ca="1" si="92"/>
        <v>0</v>
      </c>
      <c r="M502" t="str">
        <f t="shared" ca="1" si="93"/>
        <v>'GOOD PE'!</v>
      </c>
      <c r="N502">
        <f t="shared" ca="1" si="93"/>
        <v>0</v>
      </c>
      <c r="O502" t="str">
        <f t="shared" ca="1" si="94"/>
        <v>C:AP</v>
      </c>
      <c r="P502" t="str">
        <f t="shared" ca="1" si="95"/>
        <v>C9:AP9</v>
      </c>
    </row>
    <row r="503" spans="1:16">
      <c r="A503" t="str">
        <f t="shared" si="86"/>
        <v>03</v>
      </c>
      <c r="B503" t="str">
        <f t="shared" ca="1" si="87"/>
        <v>PE</v>
      </c>
      <c r="C503" t="str">
        <f t="shared" si="88"/>
        <v>G-29PE</v>
      </c>
      <c r="D503" t="s">
        <v>963</v>
      </c>
      <c r="E503">
        <f t="shared" ca="1" si="85"/>
        <v>0</v>
      </c>
      <c r="H503" t="str">
        <f t="shared" ca="1" si="96"/>
        <v>'GOOD PE'!</v>
      </c>
      <c r="I503" s="463">
        <f t="shared" ca="1" si="89"/>
        <v>0</v>
      </c>
      <c r="J503" s="463">
        <f t="shared" ca="1" si="90"/>
        <v>0</v>
      </c>
      <c r="K503">
        <f t="shared" ca="1" si="91"/>
        <v>0</v>
      </c>
      <c r="L503">
        <f t="shared" ca="1" si="92"/>
        <v>0</v>
      </c>
      <c r="M503" t="str">
        <f t="shared" ca="1" si="93"/>
        <v>'GOOD PE'!</v>
      </c>
      <c r="N503">
        <f t="shared" ca="1" si="93"/>
        <v>0</v>
      </c>
      <c r="O503" t="str">
        <f t="shared" ca="1" si="94"/>
        <v>C:AP</v>
      </c>
      <c r="P503" t="str">
        <f t="shared" ca="1" si="95"/>
        <v>C9:AP9</v>
      </c>
    </row>
    <row r="504" spans="1:16">
      <c r="A504" t="str">
        <f t="shared" si="86"/>
        <v>04</v>
      </c>
      <c r="B504" t="str">
        <f t="shared" ca="1" si="87"/>
        <v>PE</v>
      </c>
      <c r="C504" t="str">
        <f t="shared" si="88"/>
        <v>G-29PE</v>
      </c>
      <c r="D504" t="s">
        <v>964</v>
      </c>
      <c r="E504">
        <f t="shared" ca="1" si="85"/>
        <v>0</v>
      </c>
      <c r="H504" t="str">
        <f t="shared" ca="1" si="96"/>
        <v>'GOOD PE'!</v>
      </c>
      <c r="I504" s="463">
        <f t="shared" ca="1" si="89"/>
        <v>0</v>
      </c>
      <c r="J504" s="463">
        <f t="shared" ca="1" si="90"/>
        <v>0</v>
      </c>
      <c r="K504">
        <f t="shared" ca="1" si="91"/>
        <v>0</v>
      </c>
      <c r="L504">
        <f t="shared" ca="1" si="92"/>
        <v>0</v>
      </c>
      <c r="M504" t="str">
        <f t="shared" ca="1" si="93"/>
        <v>'GOOD PE'!</v>
      </c>
      <c r="N504">
        <f t="shared" ca="1" si="93"/>
        <v>0</v>
      </c>
      <c r="O504" t="str">
        <f t="shared" ca="1" si="94"/>
        <v>C:AP</v>
      </c>
      <c r="P504" t="str">
        <f t="shared" ca="1" si="95"/>
        <v>C9:AP9</v>
      </c>
    </row>
    <row r="505" spans="1:16">
      <c r="A505" t="str">
        <f t="shared" si="86"/>
        <v>05</v>
      </c>
      <c r="B505" t="str">
        <f t="shared" ca="1" si="87"/>
        <v>PE</v>
      </c>
      <c r="C505" t="str">
        <f t="shared" si="88"/>
        <v>G-29PE</v>
      </c>
      <c r="D505" t="s">
        <v>965</v>
      </c>
      <c r="E505">
        <f t="shared" ca="1" si="85"/>
        <v>0</v>
      </c>
      <c r="H505" t="str">
        <f t="shared" ca="1" si="96"/>
        <v>'GOOD PE'!</v>
      </c>
      <c r="I505" s="463">
        <f t="shared" ca="1" si="89"/>
        <v>0</v>
      </c>
      <c r="J505" s="463">
        <f t="shared" ca="1" si="90"/>
        <v>0</v>
      </c>
      <c r="K505">
        <f t="shared" ca="1" si="91"/>
        <v>0</v>
      </c>
      <c r="L505">
        <f t="shared" ca="1" si="92"/>
        <v>0</v>
      </c>
      <c r="M505" t="str">
        <f t="shared" ca="1" si="93"/>
        <v>'GOOD PE'!</v>
      </c>
      <c r="N505">
        <f t="shared" ca="1" si="93"/>
        <v>0</v>
      </c>
      <c r="O505" t="str">
        <f t="shared" ca="1" si="94"/>
        <v>C:AP</v>
      </c>
      <c r="P505" t="str">
        <f t="shared" ca="1" si="95"/>
        <v>C9:AP9</v>
      </c>
    </row>
    <row r="506" spans="1:16">
      <c r="A506" t="str">
        <f t="shared" si="86"/>
        <v>06</v>
      </c>
      <c r="B506" t="str">
        <f t="shared" ca="1" si="87"/>
        <v>PE</v>
      </c>
      <c r="C506" t="str">
        <f t="shared" si="88"/>
        <v>G-29PE</v>
      </c>
      <c r="D506" t="s">
        <v>966</v>
      </c>
      <c r="E506">
        <f t="shared" ca="1" si="85"/>
        <v>0</v>
      </c>
      <c r="H506" t="str">
        <f t="shared" ca="1" si="96"/>
        <v>'GOOD PE'!</v>
      </c>
      <c r="I506" s="463">
        <f t="shared" ca="1" si="89"/>
        <v>0</v>
      </c>
      <c r="J506" s="463">
        <f t="shared" ca="1" si="90"/>
        <v>0</v>
      </c>
      <c r="K506">
        <f t="shared" ca="1" si="91"/>
        <v>0</v>
      </c>
      <c r="L506">
        <f t="shared" ca="1" si="92"/>
        <v>0</v>
      </c>
      <c r="M506" t="str">
        <f t="shared" ca="1" si="93"/>
        <v>'GOOD PE'!</v>
      </c>
      <c r="N506">
        <f t="shared" ca="1" si="93"/>
        <v>0</v>
      </c>
      <c r="O506" t="str">
        <f t="shared" ca="1" si="94"/>
        <v>C:AP</v>
      </c>
      <c r="P506" t="str">
        <f t="shared" ca="1" si="95"/>
        <v>C9:AP9</v>
      </c>
    </row>
    <row r="507" spans="1:16">
      <c r="A507" t="str">
        <f t="shared" si="86"/>
        <v>07</v>
      </c>
      <c r="B507" t="str">
        <f t="shared" ca="1" si="87"/>
        <v>PE</v>
      </c>
      <c r="C507" t="str">
        <f t="shared" si="88"/>
        <v>G-29PE</v>
      </c>
      <c r="D507" t="s">
        <v>967</v>
      </c>
      <c r="E507">
        <f t="shared" ca="1" si="85"/>
        <v>0</v>
      </c>
      <c r="H507" t="str">
        <f t="shared" ca="1" si="96"/>
        <v>'GOOD PE'!</v>
      </c>
      <c r="I507" s="463">
        <f t="shared" ca="1" si="89"/>
        <v>0</v>
      </c>
      <c r="J507" s="463">
        <f t="shared" ca="1" si="90"/>
        <v>0</v>
      </c>
      <c r="K507">
        <f t="shared" ca="1" si="91"/>
        <v>0</v>
      </c>
      <c r="L507">
        <f t="shared" ca="1" si="92"/>
        <v>0</v>
      </c>
      <c r="M507" t="str">
        <f t="shared" ca="1" si="93"/>
        <v>'GOOD PE'!</v>
      </c>
      <c r="N507">
        <f t="shared" ca="1" si="93"/>
        <v>0</v>
      </c>
      <c r="O507" t="str">
        <f t="shared" ca="1" si="94"/>
        <v>C:AP</v>
      </c>
      <c r="P507" t="str">
        <f t="shared" ca="1" si="95"/>
        <v>C9:AP9</v>
      </c>
    </row>
    <row r="508" spans="1:16">
      <c r="A508" t="str">
        <f t="shared" si="86"/>
        <v>08</v>
      </c>
      <c r="B508" t="str">
        <f t="shared" ca="1" si="87"/>
        <v>PE</v>
      </c>
      <c r="C508" t="str">
        <f t="shared" si="88"/>
        <v>G-29PE</v>
      </c>
      <c r="D508" t="s">
        <v>968</v>
      </c>
      <c r="E508">
        <f t="shared" ca="1" si="85"/>
        <v>0</v>
      </c>
      <c r="H508" t="str">
        <f t="shared" ca="1" si="96"/>
        <v>'GOOD PE'!</v>
      </c>
      <c r="I508" s="463">
        <f t="shared" ca="1" si="89"/>
        <v>0</v>
      </c>
      <c r="J508" s="463">
        <f t="shared" ca="1" si="90"/>
        <v>0</v>
      </c>
      <c r="K508">
        <f t="shared" ca="1" si="91"/>
        <v>0</v>
      </c>
      <c r="L508">
        <f t="shared" ca="1" si="92"/>
        <v>0</v>
      </c>
      <c r="M508" t="str">
        <f t="shared" ca="1" si="93"/>
        <v>'GOOD PE'!</v>
      </c>
      <c r="N508">
        <f t="shared" ca="1" si="93"/>
        <v>0</v>
      </c>
      <c r="O508" t="str">
        <f t="shared" ca="1" si="94"/>
        <v>C:AP</v>
      </c>
      <c r="P508" t="str">
        <f t="shared" ca="1" si="95"/>
        <v>C9:AP9</v>
      </c>
    </row>
    <row r="509" spans="1:16">
      <c r="A509" t="str">
        <f t="shared" si="86"/>
        <v>09</v>
      </c>
      <c r="B509" t="str">
        <f t="shared" ca="1" si="87"/>
        <v>PE</v>
      </c>
      <c r="C509" t="str">
        <f t="shared" si="88"/>
        <v>G-29PE</v>
      </c>
      <c r="D509" t="s">
        <v>969</v>
      </c>
      <c r="E509">
        <f t="shared" ca="1" si="85"/>
        <v>0</v>
      </c>
      <c r="H509" t="str">
        <f t="shared" ca="1" si="96"/>
        <v>'GOOD PE'!</v>
      </c>
      <c r="I509" s="463">
        <f t="shared" ca="1" si="89"/>
        <v>0</v>
      </c>
      <c r="J509" s="463">
        <f t="shared" ca="1" si="90"/>
        <v>0</v>
      </c>
      <c r="K509">
        <f t="shared" ca="1" si="91"/>
        <v>0</v>
      </c>
      <c r="L509">
        <f t="shared" ca="1" si="92"/>
        <v>0</v>
      </c>
      <c r="M509" t="str">
        <f t="shared" ca="1" si="93"/>
        <v>'GOOD PE'!</v>
      </c>
      <c r="N509">
        <f t="shared" ca="1" si="93"/>
        <v>0</v>
      </c>
      <c r="O509" t="str">
        <f t="shared" ca="1" si="94"/>
        <v>C:AP</v>
      </c>
      <c r="P509" t="str">
        <f t="shared" ca="1" si="95"/>
        <v>C9:AP9</v>
      </c>
    </row>
    <row r="510" spans="1:16">
      <c r="A510" t="str">
        <f t="shared" si="86"/>
        <v>10</v>
      </c>
      <c r="B510" t="str">
        <f t="shared" ca="1" si="87"/>
        <v>PE</v>
      </c>
      <c r="C510" t="str">
        <f t="shared" si="88"/>
        <v>G-29PE</v>
      </c>
      <c r="D510" t="s">
        <v>970</v>
      </c>
      <c r="E510">
        <f t="shared" ca="1" si="85"/>
        <v>0</v>
      </c>
      <c r="H510" t="str">
        <f t="shared" ca="1" si="96"/>
        <v>'GOOD PE'!</v>
      </c>
      <c r="I510" s="463">
        <f t="shared" ca="1" si="89"/>
        <v>0</v>
      </c>
      <c r="J510" s="463">
        <f t="shared" ca="1" si="90"/>
        <v>0</v>
      </c>
      <c r="K510">
        <f t="shared" ca="1" si="91"/>
        <v>0</v>
      </c>
      <c r="L510">
        <f t="shared" ca="1" si="92"/>
        <v>0</v>
      </c>
      <c r="M510" t="str">
        <f t="shared" ca="1" si="93"/>
        <v>'GOOD PE'!</v>
      </c>
      <c r="N510">
        <f t="shared" ca="1" si="93"/>
        <v>0</v>
      </c>
      <c r="O510" t="str">
        <f t="shared" ca="1" si="94"/>
        <v>C:AP</v>
      </c>
      <c r="P510" t="str">
        <f t="shared" ca="1" si="95"/>
        <v>C9:AP9</v>
      </c>
    </row>
    <row r="511" spans="1:16">
      <c r="A511" t="str">
        <f t="shared" si="86"/>
        <v>11</v>
      </c>
      <c r="B511" t="str">
        <f t="shared" ca="1" si="87"/>
        <v>PE</v>
      </c>
      <c r="C511" t="str">
        <f t="shared" si="88"/>
        <v>G-29PE</v>
      </c>
      <c r="D511" t="s">
        <v>971</v>
      </c>
      <c r="E511">
        <f t="shared" ca="1" si="85"/>
        <v>0</v>
      </c>
      <c r="H511" t="str">
        <f t="shared" ca="1" si="96"/>
        <v>'GOOD PE'!</v>
      </c>
      <c r="I511" s="463">
        <f t="shared" ca="1" si="89"/>
        <v>0</v>
      </c>
      <c r="J511" s="463">
        <f t="shared" ca="1" si="90"/>
        <v>0</v>
      </c>
      <c r="K511">
        <f t="shared" ca="1" si="91"/>
        <v>0</v>
      </c>
      <c r="L511">
        <f t="shared" ca="1" si="92"/>
        <v>0</v>
      </c>
      <c r="M511" t="str">
        <f t="shared" ca="1" si="93"/>
        <v>'GOOD PE'!</v>
      </c>
      <c r="N511">
        <f t="shared" ca="1" si="93"/>
        <v>0</v>
      </c>
      <c r="O511" t="str">
        <f t="shared" ca="1" si="94"/>
        <v>C:AP</v>
      </c>
      <c r="P511" t="str">
        <f t="shared" ca="1" si="95"/>
        <v>C9:AP9</v>
      </c>
    </row>
    <row r="512" spans="1:16">
      <c r="A512" t="str">
        <f t="shared" si="86"/>
        <v>12</v>
      </c>
      <c r="B512" t="str">
        <f t="shared" ca="1" si="87"/>
        <v>PE</v>
      </c>
      <c r="C512" t="str">
        <f t="shared" si="88"/>
        <v>G-29PE</v>
      </c>
      <c r="D512" t="s">
        <v>972</v>
      </c>
      <c r="E512">
        <f t="shared" ca="1" si="85"/>
        <v>0</v>
      </c>
      <c r="H512" t="str">
        <f t="shared" ca="1" si="96"/>
        <v>'GOOD PE'!</v>
      </c>
      <c r="I512" s="463">
        <f t="shared" ca="1" si="89"/>
        <v>0</v>
      </c>
      <c r="J512" s="463">
        <f t="shared" ca="1" si="90"/>
        <v>0</v>
      </c>
      <c r="K512">
        <f t="shared" ca="1" si="91"/>
        <v>0</v>
      </c>
      <c r="L512">
        <f t="shared" ca="1" si="92"/>
        <v>0</v>
      </c>
      <c r="M512" t="str">
        <f t="shared" ca="1" si="93"/>
        <v>'GOOD PE'!</v>
      </c>
      <c r="N512">
        <f t="shared" ca="1" si="93"/>
        <v>0</v>
      </c>
      <c r="O512" t="str">
        <f t="shared" ca="1" si="94"/>
        <v>C:AP</v>
      </c>
      <c r="P512" t="str">
        <f t="shared" ca="1" si="95"/>
        <v>C9:AP9</v>
      </c>
    </row>
    <row r="513" spans="1:16">
      <c r="A513" t="str">
        <f t="shared" si="86"/>
        <v>13</v>
      </c>
      <c r="B513" t="str">
        <f t="shared" ca="1" si="87"/>
        <v>PE</v>
      </c>
      <c r="C513" t="str">
        <f t="shared" si="88"/>
        <v>G-29PE</v>
      </c>
      <c r="D513" t="s">
        <v>973</v>
      </c>
      <c r="E513">
        <f t="shared" ca="1" si="85"/>
        <v>0</v>
      </c>
      <c r="H513" t="str">
        <f t="shared" ca="1" si="96"/>
        <v>'GOOD PE'!</v>
      </c>
      <c r="I513" s="463">
        <f t="shared" ca="1" si="89"/>
        <v>0</v>
      </c>
      <c r="J513" s="463">
        <f t="shared" ca="1" si="90"/>
        <v>0</v>
      </c>
      <c r="K513">
        <f t="shared" ca="1" si="91"/>
        <v>0</v>
      </c>
      <c r="L513">
        <f t="shared" ca="1" si="92"/>
        <v>0</v>
      </c>
      <c r="M513" t="str">
        <f t="shared" ca="1" si="93"/>
        <v>'GOOD PE'!</v>
      </c>
      <c r="N513">
        <f t="shared" ca="1" si="93"/>
        <v>0</v>
      </c>
      <c r="O513" t="str">
        <f t="shared" ca="1" si="94"/>
        <v>C:AP</v>
      </c>
      <c r="P513" t="str">
        <f t="shared" ca="1" si="95"/>
        <v>C9:AP9</v>
      </c>
    </row>
    <row r="514" spans="1:16">
      <c r="A514" t="str">
        <f t="shared" si="86"/>
        <v>14</v>
      </c>
      <c r="B514" t="str">
        <f t="shared" ca="1" si="87"/>
        <v>PE</v>
      </c>
      <c r="C514" t="str">
        <f t="shared" si="88"/>
        <v>G-29PE</v>
      </c>
      <c r="D514" t="s">
        <v>1372</v>
      </c>
      <c r="E514">
        <f t="shared" ca="1" si="85"/>
        <v>0</v>
      </c>
      <c r="H514" t="str">
        <f t="shared" ca="1" si="96"/>
        <v>'GOOD PE'!</v>
      </c>
      <c r="I514" s="463">
        <f t="shared" ca="1" si="89"/>
        <v>0</v>
      </c>
      <c r="J514" s="463">
        <f t="shared" ca="1" si="90"/>
        <v>0</v>
      </c>
      <c r="K514">
        <f t="shared" ca="1" si="91"/>
        <v>0</v>
      </c>
      <c r="L514">
        <f t="shared" ca="1" si="92"/>
        <v>0</v>
      </c>
      <c r="M514" t="str">
        <f t="shared" ca="1" si="93"/>
        <v>'GOOD PE'!</v>
      </c>
      <c r="N514">
        <f t="shared" ca="1" si="93"/>
        <v>0</v>
      </c>
      <c r="O514" t="str">
        <f t="shared" ca="1" si="94"/>
        <v>C:AP</v>
      </c>
      <c r="P514" t="str">
        <f t="shared" ca="1" si="95"/>
        <v>C9:AP9</v>
      </c>
    </row>
    <row r="515" spans="1:16">
      <c r="A515" t="str">
        <f t="shared" si="86"/>
        <v>15</v>
      </c>
      <c r="B515" t="str">
        <f t="shared" ca="1" si="87"/>
        <v>PE</v>
      </c>
      <c r="C515" t="str">
        <f t="shared" si="88"/>
        <v>G-29PE</v>
      </c>
      <c r="D515" t="s">
        <v>974</v>
      </c>
      <c r="E515">
        <f t="shared" ca="1" si="85"/>
        <v>0</v>
      </c>
      <c r="H515" t="str">
        <f t="shared" ca="1" si="96"/>
        <v>'GOOD PE'!</v>
      </c>
      <c r="I515" s="463">
        <f t="shared" ca="1" si="89"/>
        <v>0</v>
      </c>
      <c r="J515" s="463">
        <f t="shared" ca="1" si="90"/>
        <v>0</v>
      </c>
      <c r="K515">
        <f t="shared" ca="1" si="91"/>
        <v>0</v>
      </c>
      <c r="L515">
        <f t="shared" ca="1" si="92"/>
        <v>0</v>
      </c>
      <c r="M515" t="str">
        <f t="shared" ca="1" si="93"/>
        <v>'GOOD PE'!</v>
      </c>
      <c r="N515">
        <f t="shared" ca="1" si="93"/>
        <v>0</v>
      </c>
      <c r="O515" t="str">
        <f t="shared" ca="1" si="94"/>
        <v>C:AP</v>
      </c>
      <c r="P515" t="str">
        <f t="shared" ca="1" si="95"/>
        <v>C9:AP9</v>
      </c>
    </row>
    <row r="516" spans="1:16">
      <c r="A516" t="str">
        <f t="shared" si="86"/>
        <v>19</v>
      </c>
      <c r="B516" t="str">
        <f t="shared" ca="1" si="87"/>
        <v>PE</v>
      </c>
      <c r="C516" t="str">
        <f t="shared" si="88"/>
        <v>G-29PE</v>
      </c>
      <c r="D516" t="s">
        <v>1373</v>
      </c>
      <c r="E516">
        <f t="shared" ca="1" si="85"/>
        <v>0</v>
      </c>
      <c r="H516" t="str">
        <f t="shared" ca="1" si="96"/>
        <v>'GOOD PE'!</v>
      </c>
      <c r="I516" s="463">
        <f t="shared" ca="1" si="89"/>
        <v>0</v>
      </c>
      <c r="J516" s="463">
        <f t="shared" ca="1" si="90"/>
        <v>0</v>
      </c>
      <c r="K516">
        <f t="shared" ca="1" si="91"/>
        <v>0</v>
      </c>
      <c r="L516">
        <f t="shared" ca="1" si="92"/>
        <v>0</v>
      </c>
      <c r="M516" t="str">
        <f t="shared" ca="1" si="93"/>
        <v>'GOOD PE'!</v>
      </c>
      <c r="N516">
        <f t="shared" ca="1" si="93"/>
        <v>0</v>
      </c>
      <c r="O516" t="str">
        <f t="shared" ca="1" si="94"/>
        <v>C:AP</v>
      </c>
      <c r="P516" t="str">
        <f t="shared" ca="1" si="95"/>
        <v>C9:AP9</v>
      </c>
    </row>
    <row r="517" spans="1:16">
      <c r="A517" t="str">
        <f t="shared" si="86"/>
        <v>34</v>
      </c>
      <c r="B517" t="str">
        <f t="shared" ca="1" si="87"/>
        <v>PE</v>
      </c>
      <c r="C517" t="str">
        <f t="shared" si="88"/>
        <v>G-29PE</v>
      </c>
      <c r="D517" t="s">
        <v>1374</v>
      </c>
      <c r="E517">
        <f t="shared" ca="1" si="85"/>
        <v>0</v>
      </c>
      <c r="H517" t="str">
        <f t="shared" ca="1" si="96"/>
        <v>'GOOD PE'!</v>
      </c>
      <c r="I517" s="463">
        <f t="shared" ca="1" si="89"/>
        <v>0</v>
      </c>
      <c r="J517" s="463">
        <f t="shared" ca="1" si="90"/>
        <v>0</v>
      </c>
      <c r="K517">
        <f t="shared" ca="1" si="91"/>
        <v>0</v>
      </c>
      <c r="L517">
        <f t="shared" ca="1" si="92"/>
        <v>0</v>
      </c>
      <c r="M517" t="str">
        <f t="shared" ca="1" si="93"/>
        <v>'GOOD PE'!</v>
      </c>
      <c r="N517">
        <f t="shared" ca="1" si="93"/>
        <v>0</v>
      </c>
      <c r="O517" t="str">
        <f t="shared" ca="1" si="94"/>
        <v>C:AP</v>
      </c>
      <c r="P517" t="str">
        <f t="shared" ca="1" si="95"/>
        <v>C9:AP9</v>
      </c>
    </row>
    <row r="518" spans="1:16">
      <c r="A518" t="str">
        <f t="shared" si="86"/>
        <v>35</v>
      </c>
      <c r="B518" t="str">
        <f t="shared" ca="1" si="87"/>
        <v>PE</v>
      </c>
      <c r="C518" t="str">
        <f t="shared" si="88"/>
        <v>G-29PE</v>
      </c>
      <c r="D518" t="s">
        <v>1375</v>
      </c>
      <c r="E518">
        <f t="shared" ca="1" si="85"/>
        <v>0</v>
      </c>
      <c r="H518" t="str">
        <f t="shared" ca="1" si="96"/>
        <v>'GOOD PE'!</v>
      </c>
      <c r="I518" s="463">
        <f t="shared" ca="1" si="89"/>
        <v>0</v>
      </c>
      <c r="J518" s="463">
        <f t="shared" ca="1" si="90"/>
        <v>0</v>
      </c>
      <c r="K518">
        <f t="shared" ca="1" si="91"/>
        <v>0</v>
      </c>
      <c r="L518">
        <f t="shared" ca="1" si="92"/>
        <v>0</v>
      </c>
      <c r="M518" t="str">
        <f t="shared" ca="1" si="93"/>
        <v>'GOOD PE'!</v>
      </c>
      <c r="N518">
        <f t="shared" ca="1" si="93"/>
        <v>0</v>
      </c>
      <c r="O518" t="str">
        <f t="shared" ca="1" si="94"/>
        <v>C:AP</v>
      </c>
      <c r="P518" t="str">
        <f t="shared" ca="1" si="95"/>
        <v>C9:AP9</v>
      </c>
    </row>
    <row r="519" spans="1:16">
      <c r="A519" t="str">
        <f t="shared" si="86"/>
        <v>36</v>
      </c>
      <c r="B519" t="str">
        <f t="shared" ca="1" si="87"/>
        <v>PE</v>
      </c>
      <c r="C519" t="str">
        <f t="shared" si="88"/>
        <v>G-29PE</v>
      </c>
      <c r="D519" t="s">
        <v>1376</v>
      </c>
      <c r="E519">
        <f t="shared" ca="1" si="85"/>
        <v>0</v>
      </c>
      <c r="H519" t="str">
        <f t="shared" ca="1" si="96"/>
        <v>'GOOD PE'!</v>
      </c>
      <c r="I519" s="463">
        <f t="shared" ca="1" si="89"/>
        <v>0</v>
      </c>
      <c r="J519" s="463">
        <f t="shared" ca="1" si="90"/>
        <v>0</v>
      </c>
      <c r="K519">
        <f t="shared" ca="1" si="91"/>
        <v>0</v>
      </c>
      <c r="L519">
        <f t="shared" ca="1" si="92"/>
        <v>0</v>
      </c>
      <c r="M519" t="str">
        <f t="shared" ca="1" si="93"/>
        <v>'GOOD PE'!</v>
      </c>
      <c r="N519">
        <f t="shared" ca="1" si="93"/>
        <v>0</v>
      </c>
      <c r="O519" t="str">
        <f t="shared" ca="1" si="94"/>
        <v>C:AP</v>
      </c>
      <c r="P519" t="str">
        <f t="shared" ca="1" si="95"/>
        <v>C9:AP9</v>
      </c>
    </row>
    <row r="520" spans="1:16">
      <c r="A520" t="str">
        <f t="shared" si="86"/>
        <v>01</v>
      </c>
      <c r="B520" t="str">
        <f t="shared" ca="1" si="87"/>
        <v>PE</v>
      </c>
      <c r="C520" t="str">
        <f t="shared" si="88"/>
        <v>G-2PE</v>
      </c>
      <c r="D520" t="s">
        <v>357</v>
      </c>
      <c r="E520">
        <f t="shared" ca="1" si="85"/>
        <v>0</v>
      </c>
      <c r="H520" t="str">
        <f t="shared" ca="1" si="96"/>
        <v>'GOOD PE'!</v>
      </c>
      <c r="I520" s="463">
        <f t="shared" ca="1" si="89"/>
        <v>0</v>
      </c>
      <c r="J520" s="463">
        <f t="shared" ca="1" si="90"/>
        <v>0</v>
      </c>
      <c r="K520">
        <f t="shared" ca="1" si="91"/>
        <v>0</v>
      </c>
      <c r="L520">
        <f t="shared" ca="1" si="92"/>
        <v>0</v>
      </c>
      <c r="M520" t="str">
        <f t="shared" ca="1" si="93"/>
        <v>'GOOD PE'!</v>
      </c>
      <c r="N520">
        <f t="shared" ca="1" si="93"/>
        <v>0</v>
      </c>
      <c r="O520" t="str">
        <f t="shared" ca="1" si="94"/>
        <v>C:AP</v>
      </c>
      <c r="P520" t="str">
        <f t="shared" ca="1" si="95"/>
        <v>C9:AP9</v>
      </c>
    </row>
    <row r="521" spans="1:16">
      <c r="A521" t="str">
        <f t="shared" si="86"/>
        <v>02</v>
      </c>
      <c r="B521" t="str">
        <f t="shared" ca="1" si="87"/>
        <v>PE</v>
      </c>
      <c r="C521" t="str">
        <f t="shared" si="88"/>
        <v>G-2PE</v>
      </c>
      <c r="D521" t="s">
        <v>358</v>
      </c>
      <c r="E521">
        <f t="shared" ca="1" si="85"/>
        <v>0</v>
      </c>
      <c r="H521" t="str">
        <f t="shared" ca="1" si="96"/>
        <v>'GOOD PE'!</v>
      </c>
      <c r="I521" s="463">
        <f t="shared" ca="1" si="89"/>
        <v>0</v>
      </c>
      <c r="J521" s="463">
        <f t="shared" ca="1" si="90"/>
        <v>0</v>
      </c>
      <c r="K521">
        <f t="shared" ca="1" si="91"/>
        <v>0</v>
      </c>
      <c r="L521">
        <f t="shared" ca="1" si="92"/>
        <v>0</v>
      </c>
      <c r="M521" t="str">
        <f t="shared" ca="1" si="93"/>
        <v>'GOOD PE'!</v>
      </c>
      <c r="N521">
        <f t="shared" ca="1" si="93"/>
        <v>0</v>
      </c>
      <c r="O521" t="str">
        <f t="shared" ca="1" si="94"/>
        <v>C:AP</v>
      </c>
      <c r="P521" t="str">
        <f t="shared" ca="1" si="95"/>
        <v>C9:AP9</v>
      </c>
    </row>
    <row r="522" spans="1:16">
      <c r="A522" t="str">
        <f t="shared" si="86"/>
        <v>03</v>
      </c>
      <c r="B522" t="str">
        <f t="shared" ca="1" si="87"/>
        <v>PE</v>
      </c>
      <c r="C522" t="str">
        <f t="shared" si="88"/>
        <v>G-2PE</v>
      </c>
      <c r="D522" t="s">
        <v>359</v>
      </c>
      <c r="E522">
        <f t="shared" ca="1" si="85"/>
        <v>0</v>
      </c>
      <c r="H522" t="str">
        <f t="shared" ca="1" si="96"/>
        <v>'GOOD PE'!</v>
      </c>
      <c r="I522" s="463">
        <f t="shared" ca="1" si="89"/>
        <v>0</v>
      </c>
      <c r="J522" s="463">
        <f t="shared" ca="1" si="90"/>
        <v>0</v>
      </c>
      <c r="K522">
        <f t="shared" ca="1" si="91"/>
        <v>0</v>
      </c>
      <c r="L522">
        <f t="shared" ca="1" si="92"/>
        <v>0</v>
      </c>
      <c r="M522" t="str">
        <f t="shared" ca="1" si="93"/>
        <v>'GOOD PE'!</v>
      </c>
      <c r="N522">
        <f t="shared" ca="1" si="93"/>
        <v>0</v>
      </c>
      <c r="O522" t="str">
        <f t="shared" ca="1" si="94"/>
        <v>C:AP</v>
      </c>
      <c r="P522" t="str">
        <f t="shared" ca="1" si="95"/>
        <v>C9:AP9</v>
      </c>
    </row>
    <row r="523" spans="1:16">
      <c r="A523" t="str">
        <f t="shared" si="86"/>
        <v>04</v>
      </c>
      <c r="B523" t="str">
        <f t="shared" ca="1" si="87"/>
        <v>PE</v>
      </c>
      <c r="C523" t="str">
        <f t="shared" si="88"/>
        <v>G-2PE</v>
      </c>
      <c r="D523" t="s">
        <v>360</v>
      </c>
      <c r="E523">
        <f t="shared" ca="1" si="85"/>
        <v>0</v>
      </c>
      <c r="H523" t="str">
        <f t="shared" ca="1" si="96"/>
        <v>'GOOD PE'!</v>
      </c>
      <c r="I523" s="463">
        <f t="shared" ca="1" si="89"/>
        <v>0</v>
      </c>
      <c r="J523" s="463">
        <f t="shared" ca="1" si="90"/>
        <v>0</v>
      </c>
      <c r="K523">
        <f t="shared" ca="1" si="91"/>
        <v>0</v>
      </c>
      <c r="L523">
        <f t="shared" ca="1" si="92"/>
        <v>0</v>
      </c>
      <c r="M523" t="str">
        <f t="shared" ca="1" si="93"/>
        <v>'GOOD PE'!</v>
      </c>
      <c r="N523">
        <f t="shared" ca="1" si="93"/>
        <v>0</v>
      </c>
      <c r="O523" t="str">
        <f t="shared" ca="1" si="94"/>
        <v>C:AP</v>
      </c>
      <c r="P523" t="str">
        <f t="shared" ca="1" si="95"/>
        <v>C9:AP9</v>
      </c>
    </row>
    <row r="524" spans="1:16">
      <c r="A524" t="str">
        <f t="shared" si="86"/>
        <v>05</v>
      </c>
      <c r="B524" t="str">
        <f t="shared" ca="1" si="87"/>
        <v>PE</v>
      </c>
      <c r="C524" t="str">
        <f t="shared" si="88"/>
        <v>G-2PE</v>
      </c>
      <c r="D524" t="s">
        <v>361</v>
      </c>
      <c r="E524">
        <f t="shared" ca="1" si="85"/>
        <v>0</v>
      </c>
      <c r="H524" t="str">
        <f t="shared" ca="1" si="96"/>
        <v>'GOOD PE'!</v>
      </c>
      <c r="I524" s="463">
        <f t="shared" ca="1" si="89"/>
        <v>0</v>
      </c>
      <c r="J524" s="463">
        <f t="shared" ca="1" si="90"/>
        <v>0</v>
      </c>
      <c r="K524">
        <f t="shared" ca="1" si="91"/>
        <v>0</v>
      </c>
      <c r="L524">
        <f t="shared" ca="1" si="92"/>
        <v>0</v>
      </c>
      <c r="M524" t="str">
        <f t="shared" ca="1" si="93"/>
        <v>'GOOD PE'!</v>
      </c>
      <c r="N524">
        <f t="shared" ca="1" si="93"/>
        <v>0</v>
      </c>
      <c r="O524" t="str">
        <f t="shared" ca="1" si="94"/>
        <v>C:AP</v>
      </c>
      <c r="P524" t="str">
        <f t="shared" ca="1" si="95"/>
        <v>C9:AP9</v>
      </c>
    </row>
    <row r="525" spans="1:16">
      <c r="A525" t="str">
        <f t="shared" si="86"/>
        <v>06</v>
      </c>
      <c r="B525" t="str">
        <f t="shared" ca="1" si="87"/>
        <v>PE</v>
      </c>
      <c r="C525" t="str">
        <f t="shared" si="88"/>
        <v>G-2PE</v>
      </c>
      <c r="D525" t="s">
        <v>362</v>
      </c>
      <c r="E525">
        <f t="shared" ref="E525:E588" ca="1" si="97">IFERROR(VLOOKUP(C525,INDIRECT($H525&amp;$O525),MATCH($A525,INDIRECT($H525&amp;$P525),0),FALSE),0)</f>
        <v>0</v>
      </c>
      <c r="H525" t="str">
        <f t="shared" ca="1" si="96"/>
        <v>'GOOD PE'!</v>
      </c>
      <c r="I525" s="463">
        <f t="shared" ca="1" si="89"/>
        <v>0</v>
      </c>
      <c r="J525" s="463">
        <f t="shared" ca="1" si="90"/>
        <v>0</v>
      </c>
      <c r="K525">
        <f t="shared" ca="1" si="91"/>
        <v>0</v>
      </c>
      <c r="L525">
        <f t="shared" ca="1" si="92"/>
        <v>0</v>
      </c>
      <c r="M525" t="str">
        <f t="shared" ca="1" si="93"/>
        <v>'GOOD PE'!</v>
      </c>
      <c r="N525">
        <f t="shared" ca="1" si="93"/>
        <v>0</v>
      </c>
      <c r="O525" t="str">
        <f t="shared" ca="1" si="94"/>
        <v>C:AP</v>
      </c>
      <c r="P525" t="str">
        <f t="shared" ca="1" si="95"/>
        <v>C9:AP9</v>
      </c>
    </row>
    <row r="526" spans="1:16">
      <c r="A526" t="str">
        <f t="shared" ref="A526:A589" si="98">IF(LEFT(RIGHT(D526,3),1)="-",RIGHT(D526,2),RIGHT(D526,3))</f>
        <v>07</v>
      </c>
      <c r="B526" t="str">
        <f t="shared" ref="B526:B589" ca="1" si="99">VLOOKUP(H526,$A$1:$K$5,11,FALSE)</f>
        <v>PE</v>
      </c>
      <c r="C526" t="str">
        <f t="shared" ref="C526:C589" si="100">IF(RIGHT(LEFT(D526,LEN(D526)-3),1)="-",LEFT(D526,LEN(D526)-4),LEFT(D526,LEN(D526)-3))</f>
        <v>G-2PE</v>
      </c>
      <c r="D526" t="s">
        <v>449</v>
      </c>
      <c r="E526">
        <f t="shared" ca="1" si="97"/>
        <v>0</v>
      </c>
      <c r="H526" t="str">
        <f t="shared" ca="1" si="96"/>
        <v>'GOOD PE'!</v>
      </c>
      <c r="I526" s="463">
        <f t="shared" ref="I526:I589" ca="1" si="101">IF(IFERROR(VLOOKUP($C526,INDIRECT(I$12&amp;$H$6),1,FALSE),0)&lt;&gt;0,I$12,0)</f>
        <v>0</v>
      </c>
      <c r="J526" s="463">
        <f t="shared" ref="J526:J589" ca="1" si="102">IF(IFERROR(VLOOKUP($C526,INDIRECT(J$12&amp;$H$7),1,FALSE),0)&lt;&gt;0,J$12,0)</f>
        <v>0</v>
      </c>
      <c r="K526">
        <f t="shared" ref="K526:K589" ca="1" si="103">IF(IFERROR(VLOOKUP($C526,INDIRECT(K$12&amp;$H$8),1,FALSE),0)&lt;&gt;0,K$12,0)</f>
        <v>0</v>
      </c>
      <c r="L526">
        <f t="shared" ref="L526:L589" ca="1" si="104">IF(IFERROR(VLOOKUP($C526,INDIRECT(L$12&amp;$H$9),1,FALSE),0)&lt;&gt;0,L$12,0)</f>
        <v>0</v>
      </c>
      <c r="M526" t="str">
        <f t="shared" ref="M526:N589" ca="1" si="105">IF(IFERROR(VLOOKUP($C526,INDIRECT(M$12&amp;$H$10),1,FALSE),0)&lt;&gt;0,M$12,0)</f>
        <v>'GOOD PE'!</v>
      </c>
      <c r="N526">
        <f t="shared" ca="1" si="105"/>
        <v>0</v>
      </c>
      <c r="O526" t="str">
        <f t="shared" ref="O526:O589" ca="1" si="106">VLOOKUP($H526,$G$6:$I$10,2,FALSE)</f>
        <v>C:AP</v>
      </c>
      <c r="P526" t="str">
        <f t="shared" ref="P526:P589" ca="1" si="107">VLOOKUP($H526,$G$6:$I$10,3,FALSE)</f>
        <v>C9:AP9</v>
      </c>
    </row>
    <row r="527" spans="1:16">
      <c r="A527" t="str">
        <f t="shared" si="98"/>
        <v>08</v>
      </c>
      <c r="B527" t="str">
        <f t="shared" ca="1" si="99"/>
        <v>PE</v>
      </c>
      <c r="C527" t="str">
        <f t="shared" si="100"/>
        <v>G-2PE</v>
      </c>
      <c r="D527" t="s">
        <v>470</v>
      </c>
      <c r="E527">
        <f t="shared" ca="1" si="97"/>
        <v>0</v>
      </c>
      <c r="H527" t="str">
        <f t="shared" ca="1" si="96"/>
        <v>'GOOD PE'!</v>
      </c>
      <c r="I527" s="463">
        <f t="shared" ca="1" si="101"/>
        <v>0</v>
      </c>
      <c r="J527" s="463">
        <f t="shared" ca="1" si="102"/>
        <v>0</v>
      </c>
      <c r="K527">
        <f t="shared" ca="1" si="103"/>
        <v>0</v>
      </c>
      <c r="L527">
        <f t="shared" ca="1" si="104"/>
        <v>0</v>
      </c>
      <c r="M527" t="str">
        <f t="shared" ca="1" si="105"/>
        <v>'GOOD PE'!</v>
      </c>
      <c r="N527">
        <f t="shared" ca="1" si="105"/>
        <v>0</v>
      </c>
      <c r="O527" t="str">
        <f t="shared" ca="1" si="106"/>
        <v>C:AP</v>
      </c>
      <c r="P527" t="str">
        <f t="shared" ca="1" si="107"/>
        <v>C9:AP9</v>
      </c>
    </row>
    <row r="528" spans="1:16">
      <c r="A528" t="str">
        <f t="shared" si="98"/>
        <v>09</v>
      </c>
      <c r="B528" t="str">
        <f t="shared" ca="1" si="99"/>
        <v>PE</v>
      </c>
      <c r="C528" t="str">
        <f t="shared" si="100"/>
        <v>G-2PE</v>
      </c>
      <c r="D528" t="s">
        <v>363</v>
      </c>
      <c r="E528">
        <f t="shared" ca="1" si="97"/>
        <v>0</v>
      </c>
      <c r="H528" t="str">
        <f t="shared" ca="1" si="96"/>
        <v>'GOOD PE'!</v>
      </c>
      <c r="I528" s="463">
        <f t="shared" ca="1" si="101"/>
        <v>0</v>
      </c>
      <c r="J528" s="463">
        <f t="shared" ca="1" si="102"/>
        <v>0</v>
      </c>
      <c r="K528">
        <f t="shared" ca="1" si="103"/>
        <v>0</v>
      </c>
      <c r="L528">
        <f t="shared" ca="1" si="104"/>
        <v>0</v>
      </c>
      <c r="M528" t="str">
        <f t="shared" ca="1" si="105"/>
        <v>'GOOD PE'!</v>
      </c>
      <c r="N528">
        <f t="shared" ca="1" si="105"/>
        <v>0</v>
      </c>
      <c r="O528" t="str">
        <f t="shared" ca="1" si="106"/>
        <v>C:AP</v>
      </c>
      <c r="P528" t="str">
        <f t="shared" ca="1" si="107"/>
        <v>C9:AP9</v>
      </c>
    </row>
    <row r="529" spans="1:16">
      <c r="A529" t="str">
        <f t="shared" si="98"/>
        <v>10</v>
      </c>
      <c r="B529" t="str">
        <f t="shared" ca="1" si="99"/>
        <v>PE</v>
      </c>
      <c r="C529" t="str">
        <f t="shared" si="100"/>
        <v>G-2PE</v>
      </c>
      <c r="D529" t="s">
        <v>512</v>
      </c>
      <c r="E529">
        <f t="shared" ca="1" si="97"/>
        <v>0</v>
      </c>
      <c r="H529" t="str">
        <f t="shared" ca="1" si="96"/>
        <v>'GOOD PE'!</v>
      </c>
      <c r="I529" s="463">
        <f t="shared" ca="1" si="101"/>
        <v>0</v>
      </c>
      <c r="J529" s="463">
        <f t="shared" ca="1" si="102"/>
        <v>0</v>
      </c>
      <c r="K529">
        <f t="shared" ca="1" si="103"/>
        <v>0</v>
      </c>
      <c r="L529">
        <f t="shared" ca="1" si="104"/>
        <v>0</v>
      </c>
      <c r="M529" t="str">
        <f t="shared" ca="1" si="105"/>
        <v>'GOOD PE'!</v>
      </c>
      <c r="N529">
        <f t="shared" ca="1" si="105"/>
        <v>0</v>
      </c>
      <c r="O529" t="str">
        <f t="shared" ca="1" si="106"/>
        <v>C:AP</v>
      </c>
      <c r="P529" t="str">
        <f t="shared" ca="1" si="107"/>
        <v>C9:AP9</v>
      </c>
    </row>
    <row r="530" spans="1:16">
      <c r="A530" t="str">
        <f t="shared" si="98"/>
        <v>11</v>
      </c>
      <c r="B530" t="str">
        <f t="shared" ca="1" si="99"/>
        <v>PE</v>
      </c>
      <c r="C530" t="str">
        <f t="shared" si="100"/>
        <v>G-2PE</v>
      </c>
      <c r="D530" t="s">
        <v>364</v>
      </c>
      <c r="E530">
        <f t="shared" ca="1" si="97"/>
        <v>0</v>
      </c>
      <c r="H530" t="str">
        <f t="shared" ca="1" si="96"/>
        <v>'GOOD PE'!</v>
      </c>
      <c r="I530" s="463">
        <f t="shared" ca="1" si="101"/>
        <v>0</v>
      </c>
      <c r="J530" s="463">
        <f t="shared" ca="1" si="102"/>
        <v>0</v>
      </c>
      <c r="K530">
        <f t="shared" ca="1" si="103"/>
        <v>0</v>
      </c>
      <c r="L530">
        <f t="shared" ca="1" si="104"/>
        <v>0</v>
      </c>
      <c r="M530" t="str">
        <f t="shared" ca="1" si="105"/>
        <v>'GOOD PE'!</v>
      </c>
      <c r="N530">
        <f t="shared" ca="1" si="105"/>
        <v>0</v>
      </c>
      <c r="O530" t="str">
        <f t="shared" ca="1" si="106"/>
        <v>C:AP</v>
      </c>
      <c r="P530" t="str">
        <f t="shared" ca="1" si="107"/>
        <v>C9:AP9</v>
      </c>
    </row>
    <row r="531" spans="1:16">
      <c r="A531" t="str">
        <f t="shared" si="98"/>
        <v>12</v>
      </c>
      <c r="B531" t="str">
        <f t="shared" ca="1" si="99"/>
        <v>PE</v>
      </c>
      <c r="C531" t="str">
        <f t="shared" si="100"/>
        <v>G-2PE</v>
      </c>
      <c r="D531" t="s">
        <v>365</v>
      </c>
      <c r="E531">
        <f t="shared" ca="1" si="97"/>
        <v>0</v>
      </c>
      <c r="H531" t="str">
        <f t="shared" ca="1" si="96"/>
        <v>'GOOD PE'!</v>
      </c>
      <c r="I531" s="463">
        <f t="shared" ca="1" si="101"/>
        <v>0</v>
      </c>
      <c r="J531" s="463">
        <f t="shared" ca="1" si="102"/>
        <v>0</v>
      </c>
      <c r="K531">
        <f t="shared" ca="1" si="103"/>
        <v>0</v>
      </c>
      <c r="L531">
        <f t="shared" ca="1" si="104"/>
        <v>0</v>
      </c>
      <c r="M531" t="str">
        <f t="shared" ca="1" si="105"/>
        <v>'GOOD PE'!</v>
      </c>
      <c r="N531">
        <f t="shared" ca="1" si="105"/>
        <v>0</v>
      </c>
      <c r="O531" t="str">
        <f t="shared" ca="1" si="106"/>
        <v>C:AP</v>
      </c>
      <c r="P531" t="str">
        <f t="shared" ca="1" si="107"/>
        <v>C9:AP9</v>
      </c>
    </row>
    <row r="532" spans="1:16">
      <c r="A532" t="str">
        <f t="shared" si="98"/>
        <v>13</v>
      </c>
      <c r="B532" t="str">
        <f t="shared" ca="1" si="99"/>
        <v>PE</v>
      </c>
      <c r="C532" t="str">
        <f t="shared" si="100"/>
        <v>G-2PE</v>
      </c>
      <c r="D532" t="s">
        <v>533</v>
      </c>
      <c r="E532">
        <f t="shared" ca="1" si="97"/>
        <v>0</v>
      </c>
      <c r="H532" t="str">
        <f t="shared" ca="1" si="96"/>
        <v>'GOOD PE'!</v>
      </c>
      <c r="I532" s="463">
        <f t="shared" ca="1" si="101"/>
        <v>0</v>
      </c>
      <c r="J532" s="463">
        <f t="shared" ca="1" si="102"/>
        <v>0</v>
      </c>
      <c r="K532">
        <f t="shared" ca="1" si="103"/>
        <v>0</v>
      </c>
      <c r="L532">
        <f t="shared" ca="1" si="104"/>
        <v>0</v>
      </c>
      <c r="M532" t="str">
        <f t="shared" ca="1" si="105"/>
        <v>'GOOD PE'!</v>
      </c>
      <c r="N532">
        <f t="shared" ca="1" si="105"/>
        <v>0</v>
      </c>
      <c r="O532" t="str">
        <f t="shared" ca="1" si="106"/>
        <v>C:AP</v>
      </c>
      <c r="P532" t="str">
        <f t="shared" ca="1" si="107"/>
        <v>C9:AP9</v>
      </c>
    </row>
    <row r="533" spans="1:16">
      <c r="A533" t="str">
        <f t="shared" si="98"/>
        <v>14</v>
      </c>
      <c r="B533" t="str">
        <f t="shared" ca="1" si="99"/>
        <v>PE</v>
      </c>
      <c r="C533" t="str">
        <f t="shared" si="100"/>
        <v>G-2PE</v>
      </c>
      <c r="D533" t="s">
        <v>366</v>
      </c>
      <c r="E533">
        <f t="shared" ca="1" si="97"/>
        <v>0</v>
      </c>
      <c r="H533" t="str">
        <f t="shared" ca="1" si="96"/>
        <v>'GOOD PE'!</v>
      </c>
      <c r="I533" s="463">
        <f t="shared" ca="1" si="101"/>
        <v>0</v>
      </c>
      <c r="J533" s="463">
        <f t="shared" ca="1" si="102"/>
        <v>0</v>
      </c>
      <c r="K533">
        <f t="shared" ca="1" si="103"/>
        <v>0</v>
      </c>
      <c r="L533">
        <f t="shared" ca="1" si="104"/>
        <v>0</v>
      </c>
      <c r="M533" t="str">
        <f t="shared" ca="1" si="105"/>
        <v>'GOOD PE'!</v>
      </c>
      <c r="N533">
        <f t="shared" ca="1" si="105"/>
        <v>0</v>
      </c>
      <c r="O533" t="str">
        <f t="shared" ca="1" si="106"/>
        <v>C:AP</v>
      </c>
      <c r="P533" t="str">
        <f t="shared" ca="1" si="107"/>
        <v>C9:AP9</v>
      </c>
    </row>
    <row r="534" spans="1:16">
      <c r="A534" t="str">
        <f t="shared" si="98"/>
        <v>15</v>
      </c>
      <c r="B534" t="str">
        <f t="shared" ca="1" si="99"/>
        <v>PE</v>
      </c>
      <c r="C534" t="str">
        <f t="shared" si="100"/>
        <v>G-2PE</v>
      </c>
      <c r="D534" t="s">
        <v>491</v>
      </c>
      <c r="E534">
        <f t="shared" ca="1" si="97"/>
        <v>0</v>
      </c>
      <c r="H534" t="str">
        <f t="shared" ca="1" si="96"/>
        <v>'GOOD PE'!</v>
      </c>
      <c r="I534" s="463">
        <f t="shared" ca="1" si="101"/>
        <v>0</v>
      </c>
      <c r="J534" s="463">
        <f t="shared" ca="1" si="102"/>
        <v>0</v>
      </c>
      <c r="K534">
        <f t="shared" ca="1" si="103"/>
        <v>0</v>
      </c>
      <c r="L534">
        <f t="shared" ca="1" si="104"/>
        <v>0</v>
      </c>
      <c r="M534" t="str">
        <f t="shared" ca="1" si="105"/>
        <v>'GOOD PE'!</v>
      </c>
      <c r="N534">
        <f t="shared" ca="1" si="105"/>
        <v>0</v>
      </c>
      <c r="O534" t="str">
        <f t="shared" ca="1" si="106"/>
        <v>C:AP</v>
      </c>
      <c r="P534" t="str">
        <f t="shared" ca="1" si="107"/>
        <v>C9:AP9</v>
      </c>
    </row>
    <row r="535" spans="1:16">
      <c r="A535" t="str">
        <f t="shared" si="98"/>
        <v>19</v>
      </c>
      <c r="B535" t="str">
        <f t="shared" ca="1" si="99"/>
        <v>PE</v>
      </c>
      <c r="C535" t="str">
        <f t="shared" si="100"/>
        <v>G-2PE</v>
      </c>
      <c r="D535" t="s">
        <v>1377</v>
      </c>
      <c r="E535">
        <f t="shared" ca="1" si="97"/>
        <v>0</v>
      </c>
      <c r="H535" t="str">
        <f t="shared" ca="1" si="96"/>
        <v>'GOOD PE'!</v>
      </c>
      <c r="I535" s="463">
        <f t="shared" ca="1" si="101"/>
        <v>0</v>
      </c>
      <c r="J535" s="463">
        <f t="shared" ca="1" si="102"/>
        <v>0</v>
      </c>
      <c r="K535">
        <f t="shared" ca="1" si="103"/>
        <v>0</v>
      </c>
      <c r="L535">
        <f t="shared" ca="1" si="104"/>
        <v>0</v>
      </c>
      <c r="M535" t="str">
        <f t="shared" ca="1" si="105"/>
        <v>'GOOD PE'!</v>
      </c>
      <c r="N535">
        <f t="shared" ca="1" si="105"/>
        <v>0</v>
      </c>
      <c r="O535" t="str">
        <f t="shared" ca="1" si="106"/>
        <v>C:AP</v>
      </c>
      <c r="P535" t="str">
        <f t="shared" ca="1" si="107"/>
        <v>C9:AP9</v>
      </c>
    </row>
    <row r="536" spans="1:16">
      <c r="A536" t="str">
        <f t="shared" si="98"/>
        <v>34</v>
      </c>
      <c r="B536" t="str">
        <f t="shared" ca="1" si="99"/>
        <v>PE</v>
      </c>
      <c r="C536" t="str">
        <f t="shared" si="100"/>
        <v>G-2PE</v>
      </c>
      <c r="D536" t="s">
        <v>1378</v>
      </c>
      <c r="E536">
        <f t="shared" ca="1" si="97"/>
        <v>0</v>
      </c>
      <c r="H536" t="str">
        <f t="shared" ca="1" si="96"/>
        <v>'GOOD PE'!</v>
      </c>
      <c r="I536" s="463">
        <f t="shared" ca="1" si="101"/>
        <v>0</v>
      </c>
      <c r="J536" s="463">
        <f t="shared" ca="1" si="102"/>
        <v>0</v>
      </c>
      <c r="K536">
        <f t="shared" ca="1" si="103"/>
        <v>0</v>
      </c>
      <c r="L536">
        <f t="shared" ca="1" si="104"/>
        <v>0</v>
      </c>
      <c r="M536" t="str">
        <f t="shared" ca="1" si="105"/>
        <v>'GOOD PE'!</v>
      </c>
      <c r="N536">
        <f t="shared" ca="1" si="105"/>
        <v>0</v>
      </c>
      <c r="O536" t="str">
        <f t="shared" ca="1" si="106"/>
        <v>C:AP</v>
      </c>
      <c r="P536" t="str">
        <f t="shared" ca="1" si="107"/>
        <v>C9:AP9</v>
      </c>
    </row>
    <row r="537" spans="1:16">
      <c r="A537" t="str">
        <f t="shared" si="98"/>
        <v>35</v>
      </c>
      <c r="B537" t="str">
        <f t="shared" ca="1" si="99"/>
        <v>PE</v>
      </c>
      <c r="C537" t="str">
        <f t="shared" si="100"/>
        <v>G-2PE</v>
      </c>
      <c r="D537" t="s">
        <v>1379</v>
      </c>
      <c r="E537">
        <f t="shared" ca="1" si="97"/>
        <v>0</v>
      </c>
      <c r="H537" t="str">
        <f t="shared" ca="1" si="96"/>
        <v>'GOOD PE'!</v>
      </c>
      <c r="I537" s="463">
        <f t="shared" ca="1" si="101"/>
        <v>0</v>
      </c>
      <c r="J537" s="463">
        <f t="shared" ca="1" si="102"/>
        <v>0</v>
      </c>
      <c r="K537">
        <f t="shared" ca="1" si="103"/>
        <v>0</v>
      </c>
      <c r="L537">
        <f t="shared" ca="1" si="104"/>
        <v>0</v>
      </c>
      <c r="M537" t="str">
        <f t="shared" ca="1" si="105"/>
        <v>'GOOD PE'!</v>
      </c>
      <c r="N537">
        <f t="shared" ca="1" si="105"/>
        <v>0</v>
      </c>
      <c r="O537" t="str">
        <f t="shared" ca="1" si="106"/>
        <v>C:AP</v>
      </c>
      <c r="P537" t="str">
        <f t="shared" ca="1" si="107"/>
        <v>C9:AP9</v>
      </c>
    </row>
    <row r="538" spans="1:16">
      <c r="A538" t="str">
        <f t="shared" si="98"/>
        <v>36</v>
      </c>
      <c r="B538" t="str">
        <f t="shared" ca="1" si="99"/>
        <v>PE</v>
      </c>
      <c r="C538" t="str">
        <f t="shared" si="100"/>
        <v>G-2PE</v>
      </c>
      <c r="D538" t="s">
        <v>1380</v>
      </c>
      <c r="E538">
        <f t="shared" ca="1" si="97"/>
        <v>0</v>
      </c>
      <c r="H538" t="str">
        <f t="shared" ca="1" si="96"/>
        <v>'GOOD PE'!</v>
      </c>
      <c r="I538" s="463">
        <f t="shared" ca="1" si="101"/>
        <v>0</v>
      </c>
      <c r="J538" s="463">
        <f t="shared" ca="1" si="102"/>
        <v>0</v>
      </c>
      <c r="K538">
        <f t="shared" ca="1" si="103"/>
        <v>0</v>
      </c>
      <c r="L538">
        <f t="shared" ca="1" si="104"/>
        <v>0</v>
      </c>
      <c r="M538" t="str">
        <f t="shared" ca="1" si="105"/>
        <v>'GOOD PE'!</v>
      </c>
      <c r="N538">
        <f t="shared" ca="1" si="105"/>
        <v>0</v>
      </c>
      <c r="O538" t="str">
        <f t="shared" ca="1" si="106"/>
        <v>C:AP</v>
      </c>
      <c r="P538" t="str">
        <f t="shared" ca="1" si="107"/>
        <v>C9:AP9</v>
      </c>
    </row>
    <row r="539" spans="1:16">
      <c r="A539" t="str">
        <f t="shared" si="98"/>
        <v>01</v>
      </c>
      <c r="B539" t="e">
        <f t="shared" ca="1" si="99"/>
        <v>#N/A</v>
      </c>
      <c r="C539" t="str">
        <f t="shared" si="100"/>
        <v>G-3-GRP</v>
      </c>
      <c r="D539" t="s">
        <v>659</v>
      </c>
      <c r="E539">
        <f t="shared" ca="1" si="97"/>
        <v>0</v>
      </c>
      <c r="H539" t="str">
        <f t="shared" ca="1" si="96"/>
        <v/>
      </c>
      <c r="I539" s="463">
        <f t="shared" ca="1" si="101"/>
        <v>0</v>
      </c>
      <c r="J539" s="463">
        <f t="shared" ca="1" si="102"/>
        <v>0</v>
      </c>
      <c r="K539">
        <f t="shared" ca="1" si="103"/>
        <v>0</v>
      </c>
      <c r="L539">
        <f t="shared" ca="1" si="104"/>
        <v>0</v>
      </c>
      <c r="M539">
        <f t="shared" ca="1" si="105"/>
        <v>0</v>
      </c>
      <c r="N539">
        <f t="shared" ca="1" si="105"/>
        <v>0</v>
      </c>
      <c r="O539" t="e">
        <f t="shared" ca="1" si="106"/>
        <v>#N/A</v>
      </c>
      <c r="P539" t="e">
        <f t="shared" ca="1" si="107"/>
        <v>#N/A</v>
      </c>
    </row>
    <row r="540" spans="1:16">
      <c r="A540" t="str">
        <f t="shared" si="98"/>
        <v>02</v>
      </c>
      <c r="B540" t="e">
        <f t="shared" ca="1" si="99"/>
        <v>#N/A</v>
      </c>
      <c r="C540" t="str">
        <f t="shared" si="100"/>
        <v>G-3-GRP</v>
      </c>
      <c r="D540" t="s">
        <v>660</v>
      </c>
      <c r="E540">
        <f t="shared" ca="1" si="97"/>
        <v>0</v>
      </c>
      <c r="H540" t="str">
        <f t="shared" ca="1" si="96"/>
        <v/>
      </c>
      <c r="I540" s="463">
        <f t="shared" ca="1" si="101"/>
        <v>0</v>
      </c>
      <c r="J540" s="463">
        <f t="shared" ca="1" si="102"/>
        <v>0</v>
      </c>
      <c r="K540">
        <f t="shared" ca="1" si="103"/>
        <v>0</v>
      </c>
      <c r="L540">
        <f t="shared" ca="1" si="104"/>
        <v>0</v>
      </c>
      <c r="M540">
        <f t="shared" ca="1" si="105"/>
        <v>0</v>
      </c>
      <c r="N540">
        <f t="shared" ca="1" si="105"/>
        <v>0</v>
      </c>
      <c r="O540" t="e">
        <f t="shared" ca="1" si="106"/>
        <v>#N/A</v>
      </c>
      <c r="P540" t="e">
        <f t="shared" ca="1" si="107"/>
        <v>#N/A</v>
      </c>
    </row>
    <row r="541" spans="1:16">
      <c r="A541" t="str">
        <f t="shared" si="98"/>
        <v>03</v>
      </c>
      <c r="B541" t="e">
        <f t="shared" ca="1" si="99"/>
        <v>#N/A</v>
      </c>
      <c r="C541" t="str">
        <f t="shared" si="100"/>
        <v>G-3-GRP</v>
      </c>
      <c r="D541" t="s">
        <v>661</v>
      </c>
      <c r="E541">
        <f t="shared" ca="1" si="97"/>
        <v>0</v>
      </c>
      <c r="H541" t="str">
        <f t="shared" ca="1" si="96"/>
        <v/>
      </c>
      <c r="I541" s="463">
        <f t="shared" ca="1" si="101"/>
        <v>0</v>
      </c>
      <c r="J541" s="463">
        <f t="shared" ca="1" si="102"/>
        <v>0</v>
      </c>
      <c r="K541">
        <f t="shared" ca="1" si="103"/>
        <v>0</v>
      </c>
      <c r="L541">
        <f t="shared" ca="1" si="104"/>
        <v>0</v>
      </c>
      <c r="M541">
        <f t="shared" ca="1" si="105"/>
        <v>0</v>
      </c>
      <c r="N541">
        <f t="shared" ca="1" si="105"/>
        <v>0</v>
      </c>
      <c r="O541" t="e">
        <f t="shared" ca="1" si="106"/>
        <v>#N/A</v>
      </c>
      <c r="P541" t="e">
        <f t="shared" ca="1" si="107"/>
        <v>#N/A</v>
      </c>
    </row>
    <row r="542" spans="1:16">
      <c r="A542" t="str">
        <f t="shared" si="98"/>
        <v>04</v>
      </c>
      <c r="B542" t="e">
        <f t="shared" ca="1" si="99"/>
        <v>#N/A</v>
      </c>
      <c r="C542" t="str">
        <f t="shared" si="100"/>
        <v>G-3-GRP</v>
      </c>
      <c r="D542" t="s">
        <v>662</v>
      </c>
      <c r="E542">
        <f t="shared" ca="1" si="97"/>
        <v>0</v>
      </c>
      <c r="H542" t="str">
        <f t="shared" ca="1" si="96"/>
        <v/>
      </c>
      <c r="I542" s="463">
        <f t="shared" ca="1" si="101"/>
        <v>0</v>
      </c>
      <c r="J542" s="463">
        <f t="shared" ca="1" si="102"/>
        <v>0</v>
      </c>
      <c r="K542">
        <f t="shared" ca="1" si="103"/>
        <v>0</v>
      </c>
      <c r="L542">
        <f t="shared" ca="1" si="104"/>
        <v>0</v>
      </c>
      <c r="M542">
        <f t="shared" ca="1" si="105"/>
        <v>0</v>
      </c>
      <c r="N542">
        <f t="shared" ca="1" si="105"/>
        <v>0</v>
      </c>
      <c r="O542" t="e">
        <f t="shared" ca="1" si="106"/>
        <v>#N/A</v>
      </c>
      <c r="P542" t="e">
        <f t="shared" ca="1" si="107"/>
        <v>#N/A</v>
      </c>
    </row>
    <row r="543" spans="1:16">
      <c r="A543" t="str">
        <f t="shared" si="98"/>
        <v>05</v>
      </c>
      <c r="B543" t="e">
        <f t="shared" ca="1" si="99"/>
        <v>#N/A</v>
      </c>
      <c r="C543" t="str">
        <f t="shared" si="100"/>
        <v>G-3-GRP</v>
      </c>
      <c r="D543" t="s">
        <v>663</v>
      </c>
      <c r="E543">
        <f t="shared" ca="1" si="97"/>
        <v>0</v>
      </c>
      <c r="H543" t="str">
        <f t="shared" ca="1" si="96"/>
        <v/>
      </c>
      <c r="I543" s="463">
        <f t="shared" ca="1" si="101"/>
        <v>0</v>
      </c>
      <c r="J543" s="463">
        <f t="shared" ca="1" si="102"/>
        <v>0</v>
      </c>
      <c r="K543">
        <f t="shared" ca="1" si="103"/>
        <v>0</v>
      </c>
      <c r="L543">
        <f t="shared" ca="1" si="104"/>
        <v>0</v>
      </c>
      <c r="M543">
        <f t="shared" ca="1" si="105"/>
        <v>0</v>
      </c>
      <c r="N543">
        <f t="shared" ca="1" si="105"/>
        <v>0</v>
      </c>
      <c r="O543" t="e">
        <f t="shared" ca="1" si="106"/>
        <v>#N/A</v>
      </c>
      <c r="P543" t="e">
        <f t="shared" ca="1" si="107"/>
        <v>#N/A</v>
      </c>
    </row>
    <row r="544" spans="1:16">
      <c r="A544" t="str">
        <f t="shared" si="98"/>
        <v>06</v>
      </c>
      <c r="B544" t="e">
        <f t="shared" ca="1" si="99"/>
        <v>#N/A</v>
      </c>
      <c r="C544" t="str">
        <f t="shared" si="100"/>
        <v>G-3-GRP</v>
      </c>
      <c r="D544" t="s">
        <v>664</v>
      </c>
      <c r="E544">
        <f t="shared" ca="1" si="97"/>
        <v>0</v>
      </c>
      <c r="H544" t="str">
        <f t="shared" ca="1" si="96"/>
        <v/>
      </c>
      <c r="I544" s="463">
        <f t="shared" ca="1" si="101"/>
        <v>0</v>
      </c>
      <c r="J544" s="463">
        <f t="shared" ca="1" si="102"/>
        <v>0</v>
      </c>
      <c r="K544">
        <f t="shared" ca="1" si="103"/>
        <v>0</v>
      </c>
      <c r="L544">
        <f t="shared" ca="1" si="104"/>
        <v>0</v>
      </c>
      <c r="M544">
        <f t="shared" ca="1" si="105"/>
        <v>0</v>
      </c>
      <c r="N544">
        <f t="shared" ca="1" si="105"/>
        <v>0</v>
      </c>
      <c r="O544" t="e">
        <f t="shared" ca="1" si="106"/>
        <v>#N/A</v>
      </c>
      <c r="P544" t="e">
        <f t="shared" ca="1" si="107"/>
        <v>#N/A</v>
      </c>
    </row>
    <row r="545" spans="1:16">
      <c r="A545" t="str">
        <f t="shared" si="98"/>
        <v>07</v>
      </c>
      <c r="B545" t="e">
        <f t="shared" ca="1" si="99"/>
        <v>#N/A</v>
      </c>
      <c r="C545" t="str">
        <f t="shared" si="100"/>
        <v>G-3-GRP</v>
      </c>
      <c r="D545" t="s">
        <v>665</v>
      </c>
      <c r="E545">
        <f t="shared" ca="1" si="97"/>
        <v>0</v>
      </c>
      <c r="H545" t="str">
        <f t="shared" ca="1" si="96"/>
        <v/>
      </c>
      <c r="I545" s="463">
        <f t="shared" ca="1" si="101"/>
        <v>0</v>
      </c>
      <c r="J545" s="463">
        <f t="shared" ca="1" si="102"/>
        <v>0</v>
      </c>
      <c r="K545">
        <f t="shared" ca="1" si="103"/>
        <v>0</v>
      </c>
      <c r="L545">
        <f t="shared" ca="1" si="104"/>
        <v>0</v>
      </c>
      <c r="M545">
        <f t="shared" ca="1" si="105"/>
        <v>0</v>
      </c>
      <c r="N545">
        <f t="shared" ca="1" si="105"/>
        <v>0</v>
      </c>
      <c r="O545" t="e">
        <f t="shared" ca="1" si="106"/>
        <v>#N/A</v>
      </c>
      <c r="P545" t="e">
        <f t="shared" ca="1" si="107"/>
        <v>#N/A</v>
      </c>
    </row>
    <row r="546" spans="1:16">
      <c r="A546" t="str">
        <f t="shared" si="98"/>
        <v>08</v>
      </c>
      <c r="B546" t="e">
        <f t="shared" ca="1" si="99"/>
        <v>#N/A</v>
      </c>
      <c r="C546" t="str">
        <f t="shared" si="100"/>
        <v>G-3-GRP</v>
      </c>
      <c r="D546" t="s">
        <v>666</v>
      </c>
      <c r="E546">
        <f t="shared" ca="1" si="97"/>
        <v>0</v>
      </c>
      <c r="H546" t="str">
        <f t="shared" ca="1" si="96"/>
        <v/>
      </c>
      <c r="I546" s="463">
        <f t="shared" ca="1" si="101"/>
        <v>0</v>
      </c>
      <c r="J546" s="463">
        <f t="shared" ca="1" si="102"/>
        <v>0</v>
      </c>
      <c r="K546">
        <f t="shared" ca="1" si="103"/>
        <v>0</v>
      </c>
      <c r="L546">
        <f t="shared" ca="1" si="104"/>
        <v>0</v>
      </c>
      <c r="M546">
        <f t="shared" ca="1" si="105"/>
        <v>0</v>
      </c>
      <c r="N546">
        <f t="shared" ca="1" si="105"/>
        <v>0</v>
      </c>
      <c r="O546" t="e">
        <f t="shared" ca="1" si="106"/>
        <v>#N/A</v>
      </c>
      <c r="P546" t="e">
        <f t="shared" ca="1" si="107"/>
        <v>#N/A</v>
      </c>
    </row>
    <row r="547" spans="1:16">
      <c r="A547" t="str">
        <f t="shared" si="98"/>
        <v>09</v>
      </c>
      <c r="B547" t="e">
        <f t="shared" ca="1" si="99"/>
        <v>#N/A</v>
      </c>
      <c r="C547" t="str">
        <f t="shared" si="100"/>
        <v>G-3-GRP</v>
      </c>
      <c r="D547" t="s">
        <v>667</v>
      </c>
      <c r="E547">
        <f t="shared" ca="1" si="97"/>
        <v>0</v>
      </c>
      <c r="H547" t="str">
        <f t="shared" ca="1" si="96"/>
        <v/>
      </c>
      <c r="I547" s="463">
        <f t="shared" ca="1" si="101"/>
        <v>0</v>
      </c>
      <c r="J547" s="463">
        <f t="shared" ca="1" si="102"/>
        <v>0</v>
      </c>
      <c r="K547">
        <f t="shared" ca="1" si="103"/>
        <v>0</v>
      </c>
      <c r="L547">
        <f t="shared" ca="1" si="104"/>
        <v>0</v>
      </c>
      <c r="M547">
        <f t="shared" ca="1" si="105"/>
        <v>0</v>
      </c>
      <c r="N547">
        <f t="shared" ca="1" si="105"/>
        <v>0</v>
      </c>
      <c r="O547" t="e">
        <f t="shared" ca="1" si="106"/>
        <v>#N/A</v>
      </c>
      <c r="P547" t="e">
        <f t="shared" ca="1" si="107"/>
        <v>#N/A</v>
      </c>
    </row>
    <row r="548" spans="1:16">
      <c r="A548" t="str">
        <f t="shared" si="98"/>
        <v>10</v>
      </c>
      <c r="B548" t="e">
        <f t="shared" ca="1" si="99"/>
        <v>#N/A</v>
      </c>
      <c r="C548" t="str">
        <f t="shared" si="100"/>
        <v>G-3-GRP</v>
      </c>
      <c r="D548" t="s">
        <v>668</v>
      </c>
      <c r="E548">
        <f t="shared" ca="1" si="97"/>
        <v>0</v>
      </c>
      <c r="H548" t="str">
        <f t="shared" ca="1" si="96"/>
        <v/>
      </c>
      <c r="I548" s="463">
        <f t="shared" ca="1" si="101"/>
        <v>0</v>
      </c>
      <c r="J548" s="463">
        <f t="shared" ca="1" si="102"/>
        <v>0</v>
      </c>
      <c r="K548">
        <f t="shared" ca="1" si="103"/>
        <v>0</v>
      </c>
      <c r="L548">
        <f t="shared" ca="1" si="104"/>
        <v>0</v>
      </c>
      <c r="M548">
        <f t="shared" ca="1" si="105"/>
        <v>0</v>
      </c>
      <c r="N548">
        <f t="shared" ca="1" si="105"/>
        <v>0</v>
      </c>
      <c r="O548" t="e">
        <f t="shared" ca="1" si="106"/>
        <v>#N/A</v>
      </c>
      <c r="P548" t="e">
        <f t="shared" ca="1" si="107"/>
        <v>#N/A</v>
      </c>
    </row>
    <row r="549" spans="1:16">
      <c r="A549" t="str">
        <f t="shared" si="98"/>
        <v>100</v>
      </c>
      <c r="B549" t="e">
        <f t="shared" ca="1" si="99"/>
        <v>#N/A</v>
      </c>
      <c r="C549" t="str">
        <f t="shared" si="100"/>
        <v>G-3-GRP</v>
      </c>
      <c r="D549" t="s">
        <v>669</v>
      </c>
      <c r="E549">
        <f t="shared" ca="1" si="97"/>
        <v>0</v>
      </c>
      <c r="H549" t="str">
        <f t="shared" ca="1" si="96"/>
        <v/>
      </c>
      <c r="I549" s="463">
        <f t="shared" ca="1" si="101"/>
        <v>0</v>
      </c>
      <c r="J549" s="463">
        <f t="shared" ca="1" si="102"/>
        <v>0</v>
      </c>
      <c r="K549">
        <f t="shared" ca="1" si="103"/>
        <v>0</v>
      </c>
      <c r="L549">
        <f t="shared" ca="1" si="104"/>
        <v>0</v>
      </c>
      <c r="M549">
        <f t="shared" ca="1" si="105"/>
        <v>0</v>
      </c>
      <c r="N549">
        <f t="shared" ca="1" si="105"/>
        <v>0</v>
      </c>
      <c r="O549" t="e">
        <f t="shared" ca="1" si="106"/>
        <v>#N/A</v>
      </c>
      <c r="P549" t="e">
        <f t="shared" ca="1" si="107"/>
        <v>#N/A</v>
      </c>
    </row>
    <row r="550" spans="1:16">
      <c r="A550" t="str">
        <f t="shared" si="98"/>
        <v>11</v>
      </c>
      <c r="B550" t="e">
        <f t="shared" ca="1" si="99"/>
        <v>#N/A</v>
      </c>
      <c r="C550" t="str">
        <f t="shared" si="100"/>
        <v>G-3-GRP</v>
      </c>
      <c r="D550" t="s">
        <v>670</v>
      </c>
      <c r="E550">
        <f t="shared" ca="1" si="97"/>
        <v>0</v>
      </c>
      <c r="H550" t="str">
        <f t="shared" ca="1" si="96"/>
        <v/>
      </c>
      <c r="I550" s="463">
        <f t="shared" ca="1" si="101"/>
        <v>0</v>
      </c>
      <c r="J550" s="463">
        <f t="shared" ca="1" si="102"/>
        <v>0</v>
      </c>
      <c r="K550">
        <f t="shared" ca="1" si="103"/>
        <v>0</v>
      </c>
      <c r="L550">
        <f t="shared" ca="1" si="104"/>
        <v>0</v>
      </c>
      <c r="M550">
        <f t="shared" ca="1" si="105"/>
        <v>0</v>
      </c>
      <c r="N550">
        <f t="shared" ca="1" si="105"/>
        <v>0</v>
      </c>
      <c r="O550" t="e">
        <f t="shared" ca="1" si="106"/>
        <v>#N/A</v>
      </c>
      <c r="P550" t="e">
        <f t="shared" ca="1" si="107"/>
        <v>#N/A</v>
      </c>
    </row>
    <row r="551" spans="1:16">
      <c r="A551" t="str">
        <f t="shared" si="98"/>
        <v>12</v>
      </c>
      <c r="B551" t="e">
        <f t="shared" ca="1" si="99"/>
        <v>#N/A</v>
      </c>
      <c r="C551" t="str">
        <f t="shared" si="100"/>
        <v>G-3-GRP</v>
      </c>
      <c r="D551" t="s">
        <v>671</v>
      </c>
      <c r="E551">
        <f t="shared" ca="1" si="97"/>
        <v>0</v>
      </c>
      <c r="H551" t="str">
        <f t="shared" ca="1" si="96"/>
        <v/>
      </c>
      <c r="I551" s="463">
        <f t="shared" ca="1" si="101"/>
        <v>0</v>
      </c>
      <c r="J551" s="463">
        <f t="shared" ca="1" si="102"/>
        <v>0</v>
      </c>
      <c r="K551">
        <f t="shared" ca="1" si="103"/>
        <v>0</v>
      </c>
      <c r="L551">
        <f t="shared" ca="1" si="104"/>
        <v>0</v>
      </c>
      <c r="M551">
        <f t="shared" ca="1" si="105"/>
        <v>0</v>
      </c>
      <c r="N551">
        <f t="shared" ca="1" si="105"/>
        <v>0</v>
      </c>
      <c r="O551" t="e">
        <f t="shared" ca="1" si="106"/>
        <v>#N/A</v>
      </c>
      <c r="P551" t="e">
        <f t="shared" ca="1" si="107"/>
        <v>#N/A</v>
      </c>
    </row>
    <row r="552" spans="1:16">
      <c r="A552" t="str">
        <f t="shared" si="98"/>
        <v>13</v>
      </c>
      <c r="B552" t="e">
        <f t="shared" ca="1" si="99"/>
        <v>#N/A</v>
      </c>
      <c r="C552" t="str">
        <f t="shared" si="100"/>
        <v>G-3-GRP</v>
      </c>
      <c r="D552" t="s">
        <v>672</v>
      </c>
      <c r="E552">
        <f t="shared" ca="1" si="97"/>
        <v>0</v>
      </c>
      <c r="H552" t="str">
        <f t="shared" ca="1" si="96"/>
        <v/>
      </c>
      <c r="I552" s="463">
        <f t="shared" ca="1" si="101"/>
        <v>0</v>
      </c>
      <c r="J552" s="463">
        <f t="shared" ca="1" si="102"/>
        <v>0</v>
      </c>
      <c r="K552">
        <f t="shared" ca="1" si="103"/>
        <v>0</v>
      </c>
      <c r="L552">
        <f t="shared" ca="1" si="104"/>
        <v>0</v>
      </c>
      <c r="M552">
        <f t="shared" ca="1" si="105"/>
        <v>0</v>
      </c>
      <c r="N552">
        <f t="shared" ca="1" si="105"/>
        <v>0</v>
      </c>
      <c r="O552" t="e">
        <f t="shared" ca="1" si="106"/>
        <v>#N/A</v>
      </c>
      <c r="P552" t="e">
        <f t="shared" ca="1" si="107"/>
        <v>#N/A</v>
      </c>
    </row>
    <row r="553" spans="1:16">
      <c r="A553" t="str">
        <f t="shared" si="98"/>
        <v>15</v>
      </c>
      <c r="B553" t="e">
        <f t="shared" ca="1" si="99"/>
        <v>#N/A</v>
      </c>
      <c r="C553" t="str">
        <f t="shared" si="100"/>
        <v>G-3-GRP</v>
      </c>
      <c r="D553" t="s">
        <v>673</v>
      </c>
      <c r="E553">
        <f t="shared" ca="1" si="97"/>
        <v>0</v>
      </c>
      <c r="H553" t="str">
        <f t="shared" ca="1" si="96"/>
        <v/>
      </c>
      <c r="I553" s="463">
        <f t="shared" ca="1" si="101"/>
        <v>0</v>
      </c>
      <c r="J553" s="463">
        <f t="shared" ca="1" si="102"/>
        <v>0</v>
      </c>
      <c r="K553">
        <f t="shared" ca="1" si="103"/>
        <v>0</v>
      </c>
      <c r="L553">
        <f t="shared" ca="1" si="104"/>
        <v>0</v>
      </c>
      <c r="M553">
        <f t="shared" ca="1" si="105"/>
        <v>0</v>
      </c>
      <c r="N553">
        <f t="shared" ca="1" si="105"/>
        <v>0</v>
      </c>
      <c r="O553" t="e">
        <f t="shared" ca="1" si="106"/>
        <v>#N/A</v>
      </c>
      <c r="P553" t="e">
        <f t="shared" ca="1" si="107"/>
        <v>#N/A</v>
      </c>
    </row>
    <row r="554" spans="1:16">
      <c r="A554" t="str">
        <f t="shared" si="98"/>
        <v>19</v>
      </c>
      <c r="B554" t="e">
        <f t="shared" ca="1" si="99"/>
        <v>#N/A</v>
      </c>
      <c r="C554" t="str">
        <f t="shared" si="100"/>
        <v>G-3-GRP</v>
      </c>
      <c r="D554" t="s">
        <v>1381</v>
      </c>
      <c r="E554">
        <f t="shared" ca="1" si="97"/>
        <v>0</v>
      </c>
      <c r="H554" t="str">
        <f t="shared" ca="1" si="96"/>
        <v/>
      </c>
      <c r="I554" s="463">
        <f t="shared" ca="1" si="101"/>
        <v>0</v>
      </c>
      <c r="J554" s="463">
        <f t="shared" ca="1" si="102"/>
        <v>0</v>
      </c>
      <c r="K554">
        <f t="shared" ca="1" si="103"/>
        <v>0</v>
      </c>
      <c r="L554">
        <f t="shared" ca="1" si="104"/>
        <v>0</v>
      </c>
      <c r="M554">
        <f t="shared" ca="1" si="105"/>
        <v>0</v>
      </c>
      <c r="N554">
        <f t="shared" ca="1" si="105"/>
        <v>0</v>
      </c>
      <c r="O554" t="e">
        <f t="shared" ca="1" si="106"/>
        <v>#N/A</v>
      </c>
      <c r="P554" t="e">
        <f t="shared" ca="1" si="107"/>
        <v>#N/A</v>
      </c>
    </row>
    <row r="555" spans="1:16">
      <c r="A555" t="str">
        <f t="shared" si="98"/>
        <v>34</v>
      </c>
      <c r="B555" t="e">
        <f t="shared" ca="1" si="99"/>
        <v>#N/A</v>
      </c>
      <c r="C555" t="str">
        <f t="shared" si="100"/>
        <v>G-3-GRP</v>
      </c>
      <c r="D555" t="s">
        <v>1382</v>
      </c>
      <c r="E555">
        <f t="shared" ca="1" si="97"/>
        <v>0</v>
      </c>
      <c r="H555" t="str">
        <f t="shared" ca="1" si="96"/>
        <v/>
      </c>
      <c r="I555" s="463">
        <f t="shared" ca="1" si="101"/>
        <v>0</v>
      </c>
      <c r="J555" s="463">
        <f t="shared" ca="1" si="102"/>
        <v>0</v>
      </c>
      <c r="K555">
        <f t="shared" ca="1" si="103"/>
        <v>0</v>
      </c>
      <c r="L555">
        <f t="shared" ca="1" si="104"/>
        <v>0</v>
      </c>
      <c r="M555">
        <f t="shared" ca="1" si="105"/>
        <v>0</v>
      </c>
      <c r="N555">
        <f t="shared" ca="1" si="105"/>
        <v>0</v>
      </c>
      <c r="O555" t="e">
        <f t="shared" ca="1" si="106"/>
        <v>#N/A</v>
      </c>
      <c r="P555" t="e">
        <f t="shared" ca="1" si="107"/>
        <v>#N/A</v>
      </c>
    </row>
    <row r="556" spans="1:16">
      <c r="A556" t="str">
        <f t="shared" si="98"/>
        <v>35</v>
      </c>
      <c r="B556" t="e">
        <f t="shared" ca="1" si="99"/>
        <v>#N/A</v>
      </c>
      <c r="C556" t="str">
        <f t="shared" si="100"/>
        <v>G-3-GRP</v>
      </c>
      <c r="D556" t="s">
        <v>1383</v>
      </c>
      <c r="E556">
        <f t="shared" ca="1" si="97"/>
        <v>0</v>
      </c>
      <c r="H556" t="str">
        <f t="shared" ca="1" si="96"/>
        <v/>
      </c>
      <c r="I556" s="463">
        <f t="shared" ca="1" si="101"/>
        <v>0</v>
      </c>
      <c r="J556" s="463">
        <f t="shared" ca="1" si="102"/>
        <v>0</v>
      </c>
      <c r="K556">
        <f t="shared" ca="1" si="103"/>
        <v>0</v>
      </c>
      <c r="L556">
        <f t="shared" ca="1" si="104"/>
        <v>0</v>
      </c>
      <c r="M556">
        <f t="shared" ca="1" si="105"/>
        <v>0</v>
      </c>
      <c r="N556">
        <f t="shared" ca="1" si="105"/>
        <v>0</v>
      </c>
      <c r="O556" t="e">
        <f t="shared" ca="1" si="106"/>
        <v>#N/A</v>
      </c>
      <c r="P556" t="e">
        <f t="shared" ca="1" si="107"/>
        <v>#N/A</v>
      </c>
    </row>
    <row r="557" spans="1:16">
      <c r="A557" t="str">
        <f t="shared" si="98"/>
        <v>36</v>
      </c>
      <c r="B557" t="e">
        <f t="shared" ca="1" si="99"/>
        <v>#N/A</v>
      </c>
      <c r="C557" t="str">
        <f t="shared" si="100"/>
        <v>G-3-GRP</v>
      </c>
      <c r="D557" t="s">
        <v>1384</v>
      </c>
      <c r="E557">
        <f t="shared" ca="1" si="97"/>
        <v>0</v>
      </c>
      <c r="H557" t="str">
        <f t="shared" ca="1" si="96"/>
        <v/>
      </c>
      <c r="I557" s="463">
        <f t="shared" ca="1" si="101"/>
        <v>0</v>
      </c>
      <c r="J557" s="463">
        <f t="shared" ca="1" si="102"/>
        <v>0</v>
      </c>
      <c r="K557">
        <f t="shared" ca="1" si="103"/>
        <v>0</v>
      </c>
      <c r="L557">
        <f t="shared" ca="1" si="104"/>
        <v>0</v>
      </c>
      <c r="M557">
        <f t="shared" ca="1" si="105"/>
        <v>0</v>
      </c>
      <c r="N557">
        <f t="shared" ca="1" si="105"/>
        <v>0</v>
      </c>
      <c r="O557" t="e">
        <f t="shared" ca="1" si="106"/>
        <v>#N/A</v>
      </c>
      <c r="P557" t="e">
        <f t="shared" ca="1" si="107"/>
        <v>#N/A</v>
      </c>
    </row>
    <row r="558" spans="1:16">
      <c r="A558" t="str">
        <f t="shared" si="98"/>
        <v>01</v>
      </c>
      <c r="B558" t="str">
        <f t="shared" ca="1" si="99"/>
        <v>PE</v>
      </c>
      <c r="C558" t="str">
        <f t="shared" si="100"/>
        <v>G-30PE</v>
      </c>
      <c r="D558" t="s">
        <v>975</v>
      </c>
      <c r="E558">
        <f t="shared" ca="1" si="97"/>
        <v>0</v>
      </c>
      <c r="H558" t="str">
        <f t="shared" ca="1" si="96"/>
        <v>'GOOD PE'!</v>
      </c>
      <c r="I558" s="463">
        <f t="shared" ca="1" si="101"/>
        <v>0</v>
      </c>
      <c r="J558" s="463">
        <f t="shared" ca="1" si="102"/>
        <v>0</v>
      </c>
      <c r="K558">
        <f t="shared" ca="1" si="103"/>
        <v>0</v>
      </c>
      <c r="L558">
        <f t="shared" ca="1" si="104"/>
        <v>0</v>
      </c>
      <c r="M558" t="str">
        <f t="shared" ca="1" si="105"/>
        <v>'GOOD PE'!</v>
      </c>
      <c r="N558">
        <f t="shared" ca="1" si="105"/>
        <v>0</v>
      </c>
      <c r="O558" t="str">
        <f t="shared" ca="1" si="106"/>
        <v>C:AP</v>
      </c>
      <c r="P558" t="str">
        <f t="shared" ca="1" si="107"/>
        <v>C9:AP9</v>
      </c>
    </row>
    <row r="559" spans="1:16">
      <c r="A559" t="str">
        <f t="shared" si="98"/>
        <v>02</v>
      </c>
      <c r="B559" t="str">
        <f t="shared" ca="1" si="99"/>
        <v>PE</v>
      </c>
      <c r="C559" t="str">
        <f t="shared" si="100"/>
        <v>G-30PE</v>
      </c>
      <c r="D559" t="s">
        <v>976</v>
      </c>
      <c r="E559">
        <f t="shared" ca="1" si="97"/>
        <v>0</v>
      </c>
      <c r="H559" t="str">
        <f t="shared" ca="1" si="96"/>
        <v>'GOOD PE'!</v>
      </c>
      <c r="I559" s="463">
        <f t="shared" ca="1" si="101"/>
        <v>0</v>
      </c>
      <c r="J559" s="463">
        <f t="shared" ca="1" si="102"/>
        <v>0</v>
      </c>
      <c r="K559">
        <f t="shared" ca="1" si="103"/>
        <v>0</v>
      </c>
      <c r="L559">
        <f t="shared" ca="1" si="104"/>
        <v>0</v>
      </c>
      <c r="M559" t="str">
        <f t="shared" ca="1" si="105"/>
        <v>'GOOD PE'!</v>
      </c>
      <c r="N559">
        <f t="shared" ca="1" si="105"/>
        <v>0</v>
      </c>
      <c r="O559" t="str">
        <f t="shared" ca="1" si="106"/>
        <v>C:AP</v>
      </c>
      <c r="P559" t="str">
        <f t="shared" ca="1" si="107"/>
        <v>C9:AP9</v>
      </c>
    </row>
    <row r="560" spans="1:16">
      <c r="A560" t="str">
        <f t="shared" si="98"/>
        <v>03</v>
      </c>
      <c r="B560" t="str">
        <f t="shared" ca="1" si="99"/>
        <v>PE</v>
      </c>
      <c r="C560" t="str">
        <f t="shared" si="100"/>
        <v>G-30PE</v>
      </c>
      <c r="D560" t="s">
        <v>977</v>
      </c>
      <c r="E560">
        <f t="shared" ca="1" si="97"/>
        <v>0</v>
      </c>
      <c r="H560" t="str">
        <f t="shared" ca="1" si="96"/>
        <v>'GOOD PE'!</v>
      </c>
      <c r="I560" s="463">
        <f t="shared" ca="1" si="101"/>
        <v>0</v>
      </c>
      <c r="J560" s="463">
        <f t="shared" ca="1" si="102"/>
        <v>0</v>
      </c>
      <c r="K560">
        <f t="shared" ca="1" si="103"/>
        <v>0</v>
      </c>
      <c r="L560">
        <f t="shared" ca="1" si="104"/>
        <v>0</v>
      </c>
      <c r="M560" t="str">
        <f t="shared" ca="1" si="105"/>
        <v>'GOOD PE'!</v>
      </c>
      <c r="N560">
        <f t="shared" ca="1" si="105"/>
        <v>0</v>
      </c>
      <c r="O560" t="str">
        <f t="shared" ca="1" si="106"/>
        <v>C:AP</v>
      </c>
      <c r="P560" t="str">
        <f t="shared" ca="1" si="107"/>
        <v>C9:AP9</v>
      </c>
    </row>
    <row r="561" spans="1:16">
      <c r="A561" t="str">
        <f t="shared" si="98"/>
        <v>04</v>
      </c>
      <c r="B561" t="str">
        <f t="shared" ca="1" si="99"/>
        <v>PE</v>
      </c>
      <c r="C561" t="str">
        <f t="shared" si="100"/>
        <v>G-30PE</v>
      </c>
      <c r="D561" t="s">
        <v>978</v>
      </c>
      <c r="E561">
        <f t="shared" ca="1" si="97"/>
        <v>0</v>
      </c>
      <c r="H561" t="str">
        <f t="shared" ca="1" si="96"/>
        <v>'GOOD PE'!</v>
      </c>
      <c r="I561" s="463">
        <f t="shared" ca="1" si="101"/>
        <v>0</v>
      </c>
      <c r="J561" s="463">
        <f t="shared" ca="1" si="102"/>
        <v>0</v>
      </c>
      <c r="K561">
        <f t="shared" ca="1" si="103"/>
        <v>0</v>
      </c>
      <c r="L561">
        <f t="shared" ca="1" si="104"/>
        <v>0</v>
      </c>
      <c r="M561" t="str">
        <f t="shared" ca="1" si="105"/>
        <v>'GOOD PE'!</v>
      </c>
      <c r="N561">
        <f t="shared" ca="1" si="105"/>
        <v>0</v>
      </c>
      <c r="O561" t="str">
        <f t="shared" ca="1" si="106"/>
        <v>C:AP</v>
      </c>
      <c r="P561" t="str">
        <f t="shared" ca="1" si="107"/>
        <v>C9:AP9</v>
      </c>
    </row>
    <row r="562" spans="1:16">
      <c r="A562" t="str">
        <f t="shared" si="98"/>
        <v>05</v>
      </c>
      <c r="B562" t="str">
        <f t="shared" ca="1" si="99"/>
        <v>PE</v>
      </c>
      <c r="C562" t="str">
        <f t="shared" si="100"/>
        <v>G-30PE</v>
      </c>
      <c r="D562" t="s">
        <v>979</v>
      </c>
      <c r="E562">
        <f t="shared" ca="1" si="97"/>
        <v>0</v>
      </c>
      <c r="H562" t="str">
        <f t="shared" ca="1" si="96"/>
        <v>'GOOD PE'!</v>
      </c>
      <c r="I562" s="463">
        <f t="shared" ca="1" si="101"/>
        <v>0</v>
      </c>
      <c r="J562" s="463">
        <f t="shared" ca="1" si="102"/>
        <v>0</v>
      </c>
      <c r="K562">
        <f t="shared" ca="1" si="103"/>
        <v>0</v>
      </c>
      <c r="L562">
        <f t="shared" ca="1" si="104"/>
        <v>0</v>
      </c>
      <c r="M562" t="str">
        <f t="shared" ca="1" si="105"/>
        <v>'GOOD PE'!</v>
      </c>
      <c r="N562">
        <f t="shared" ca="1" si="105"/>
        <v>0</v>
      </c>
      <c r="O562" t="str">
        <f t="shared" ca="1" si="106"/>
        <v>C:AP</v>
      </c>
      <c r="P562" t="str">
        <f t="shared" ca="1" si="107"/>
        <v>C9:AP9</v>
      </c>
    </row>
    <row r="563" spans="1:16">
      <c r="A563" t="str">
        <f t="shared" si="98"/>
        <v>06</v>
      </c>
      <c r="B563" t="str">
        <f t="shared" ca="1" si="99"/>
        <v>PE</v>
      </c>
      <c r="C563" t="str">
        <f t="shared" si="100"/>
        <v>G-30PE</v>
      </c>
      <c r="D563" t="s">
        <v>980</v>
      </c>
      <c r="E563">
        <f t="shared" ca="1" si="97"/>
        <v>0</v>
      </c>
      <c r="H563" t="str">
        <f t="shared" ca="1" si="96"/>
        <v>'GOOD PE'!</v>
      </c>
      <c r="I563" s="463">
        <f t="shared" ca="1" si="101"/>
        <v>0</v>
      </c>
      <c r="J563" s="463">
        <f t="shared" ca="1" si="102"/>
        <v>0</v>
      </c>
      <c r="K563">
        <f t="shared" ca="1" si="103"/>
        <v>0</v>
      </c>
      <c r="L563">
        <f t="shared" ca="1" si="104"/>
        <v>0</v>
      </c>
      <c r="M563" t="str">
        <f t="shared" ca="1" si="105"/>
        <v>'GOOD PE'!</v>
      </c>
      <c r="N563">
        <f t="shared" ca="1" si="105"/>
        <v>0</v>
      </c>
      <c r="O563" t="str">
        <f t="shared" ca="1" si="106"/>
        <v>C:AP</v>
      </c>
      <c r="P563" t="str">
        <f t="shared" ca="1" si="107"/>
        <v>C9:AP9</v>
      </c>
    </row>
    <row r="564" spans="1:16">
      <c r="A564" t="str">
        <f t="shared" si="98"/>
        <v>07</v>
      </c>
      <c r="B564" t="str">
        <f t="shared" ca="1" si="99"/>
        <v>PE</v>
      </c>
      <c r="C564" t="str">
        <f t="shared" si="100"/>
        <v>G-30PE</v>
      </c>
      <c r="D564" t="s">
        <v>981</v>
      </c>
      <c r="E564">
        <f t="shared" ca="1" si="97"/>
        <v>0</v>
      </c>
      <c r="H564" t="str">
        <f t="shared" ref="H564:H627" ca="1" si="108">IF(I564&lt;&gt;0,I564,IF(J564&lt;&gt;0,J564,IF(K564&lt;&gt;0,K564,IF(L564&lt;&gt;0,L564,IF(M564&lt;&gt;0,M564,"")))))</f>
        <v>'GOOD PE'!</v>
      </c>
      <c r="I564" s="463">
        <f t="shared" ca="1" si="101"/>
        <v>0</v>
      </c>
      <c r="J564" s="463">
        <f t="shared" ca="1" si="102"/>
        <v>0</v>
      </c>
      <c r="K564">
        <f t="shared" ca="1" si="103"/>
        <v>0</v>
      </c>
      <c r="L564">
        <f t="shared" ca="1" si="104"/>
        <v>0</v>
      </c>
      <c r="M564" t="str">
        <f t="shared" ca="1" si="105"/>
        <v>'GOOD PE'!</v>
      </c>
      <c r="N564">
        <f t="shared" ca="1" si="105"/>
        <v>0</v>
      </c>
      <c r="O564" t="str">
        <f t="shared" ca="1" si="106"/>
        <v>C:AP</v>
      </c>
      <c r="P564" t="str">
        <f t="shared" ca="1" si="107"/>
        <v>C9:AP9</v>
      </c>
    </row>
    <row r="565" spans="1:16">
      <c r="A565" t="str">
        <f t="shared" si="98"/>
        <v>08</v>
      </c>
      <c r="B565" t="str">
        <f t="shared" ca="1" si="99"/>
        <v>PE</v>
      </c>
      <c r="C565" t="str">
        <f t="shared" si="100"/>
        <v>G-30PE</v>
      </c>
      <c r="D565" t="s">
        <v>982</v>
      </c>
      <c r="E565">
        <f t="shared" ca="1" si="97"/>
        <v>0</v>
      </c>
      <c r="H565" t="str">
        <f t="shared" ca="1" si="108"/>
        <v>'GOOD PE'!</v>
      </c>
      <c r="I565" s="463">
        <f t="shared" ca="1" si="101"/>
        <v>0</v>
      </c>
      <c r="J565" s="463">
        <f t="shared" ca="1" si="102"/>
        <v>0</v>
      </c>
      <c r="K565">
        <f t="shared" ca="1" si="103"/>
        <v>0</v>
      </c>
      <c r="L565">
        <f t="shared" ca="1" si="104"/>
        <v>0</v>
      </c>
      <c r="M565" t="str">
        <f t="shared" ca="1" si="105"/>
        <v>'GOOD PE'!</v>
      </c>
      <c r="N565">
        <f t="shared" ca="1" si="105"/>
        <v>0</v>
      </c>
      <c r="O565" t="str">
        <f t="shared" ca="1" si="106"/>
        <v>C:AP</v>
      </c>
      <c r="P565" t="str">
        <f t="shared" ca="1" si="107"/>
        <v>C9:AP9</v>
      </c>
    </row>
    <row r="566" spans="1:16">
      <c r="A566" t="str">
        <f t="shared" si="98"/>
        <v>09</v>
      </c>
      <c r="B566" t="str">
        <f t="shared" ca="1" si="99"/>
        <v>PE</v>
      </c>
      <c r="C566" t="str">
        <f t="shared" si="100"/>
        <v>G-30PE</v>
      </c>
      <c r="D566" t="s">
        <v>983</v>
      </c>
      <c r="E566">
        <f t="shared" ca="1" si="97"/>
        <v>0</v>
      </c>
      <c r="H566" t="str">
        <f t="shared" ca="1" si="108"/>
        <v>'GOOD PE'!</v>
      </c>
      <c r="I566" s="463">
        <f t="shared" ca="1" si="101"/>
        <v>0</v>
      </c>
      <c r="J566" s="463">
        <f t="shared" ca="1" si="102"/>
        <v>0</v>
      </c>
      <c r="K566">
        <f t="shared" ca="1" si="103"/>
        <v>0</v>
      </c>
      <c r="L566">
        <f t="shared" ca="1" si="104"/>
        <v>0</v>
      </c>
      <c r="M566" t="str">
        <f t="shared" ca="1" si="105"/>
        <v>'GOOD PE'!</v>
      </c>
      <c r="N566">
        <f t="shared" ca="1" si="105"/>
        <v>0</v>
      </c>
      <c r="O566" t="str">
        <f t="shared" ca="1" si="106"/>
        <v>C:AP</v>
      </c>
      <c r="P566" t="str">
        <f t="shared" ca="1" si="107"/>
        <v>C9:AP9</v>
      </c>
    </row>
    <row r="567" spans="1:16">
      <c r="A567" t="str">
        <f t="shared" si="98"/>
        <v>10</v>
      </c>
      <c r="B567" t="str">
        <f t="shared" ca="1" si="99"/>
        <v>PE</v>
      </c>
      <c r="C567" t="str">
        <f t="shared" si="100"/>
        <v>G-30PE</v>
      </c>
      <c r="D567" t="s">
        <v>984</v>
      </c>
      <c r="E567">
        <f t="shared" ca="1" si="97"/>
        <v>0</v>
      </c>
      <c r="H567" t="str">
        <f t="shared" ca="1" si="108"/>
        <v>'GOOD PE'!</v>
      </c>
      <c r="I567" s="463">
        <f t="shared" ca="1" si="101"/>
        <v>0</v>
      </c>
      <c r="J567" s="463">
        <f t="shared" ca="1" si="102"/>
        <v>0</v>
      </c>
      <c r="K567">
        <f t="shared" ca="1" si="103"/>
        <v>0</v>
      </c>
      <c r="L567">
        <f t="shared" ca="1" si="104"/>
        <v>0</v>
      </c>
      <c r="M567" t="str">
        <f t="shared" ca="1" si="105"/>
        <v>'GOOD PE'!</v>
      </c>
      <c r="N567">
        <f t="shared" ca="1" si="105"/>
        <v>0</v>
      </c>
      <c r="O567" t="str">
        <f t="shared" ca="1" si="106"/>
        <v>C:AP</v>
      </c>
      <c r="P567" t="str">
        <f t="shared" ca="1" si="107"/>
        <v>C9:AP9</v>
      </c>
    </row>
    <row r="568" spans="1:16">
      <c r="A568" t="str">
        <f t="shared" si="98"/>
        <v>11</v>
      </c>
      <c r="B568" t="str">
        <f t="shared" ca="1" si="99"/>
        <v>PE</v>
      </c>
      <c r="C568" t="str">
        <f t="shared" si="100"/>
        <v>G-30PE</v>
      </c>
      <c r="D568" t="s">
        <v>985</v>
      </c>
      <c r="E568">
        <f t="shared" ca="1" si="97"/>
        <v>0</v>
      </c>
      <c r="H568" t="str">
        <f t="shared" ca="1" si="108"/>
        <v>'GOOD PE'!</v>
      </c>
      <c r="I568" s="463">
        <f t="shared" ca="1" si="101"/>
        <v>0</v>
      </c>
      <c r="J568" s="463">
        <f t="shared" ca="1" si="102"/>
        <v>0</v>
      </c>
      <c r="K568">
        <f t="shared" ca="1" si="103"/>
        <v>0</v>
      </c>
      <c r="L568">
        <f t="shared" ca="1" si="104"/>
        <v>0</v>
      </c>
      <c r="M568" t="str">
        <f t="shared" ca="1" si="105"/>
        <v>'GOOD PE'!</v>
      </c>
      <c r="N568">
        <f t="shared" ca="1" si="105"/>
        <v>0</v>
      </c>
      <c r="O568" t="str">
        <f t="shared" ca="1" si="106"/>
        <v>C:AP</v>
      </c>
      <c r="P568" t="str">
        <f t="shared" ca="1" si="107"/>
        <v>C9:AP9</v>
      </c>
    </row>
    <row r="569" spans="1:16">
      <c r="A569" t="str">
        <f t="shared" si="98"/>
        <v>12</v>
      </c>
      <c r="B569" t="str">
        <f t="shared" ca="1" si="99"/>
        <v>PE</v>
      </c>
      <c r="C569" t="str">
        <f t="shared" si="100"/>
        <v>G-30PE</v>
      </c>
      <c r="D569" t="s">
        <v>986</v>
      </c>
      <c r="E569">
        <f t="shared" ca="1" si="97"/>
        <v>0</v>
      </c>
      <c r="H569" t="str">
        <f t="shared" ca="1" si="108"/>
        <v>'GOOD PE'!</v>
      </c>
      <c r="I569" s="463">
        <f t="shared" ca="1" si="101"/>
        <v>0</v>
      </c>
      <c r="J569" s="463">
        <f t="shared" ca="1" si="102"/>
        <v>0</v>
      </c>
      <c r="K569">
        <f t="shared" ca="1" si="103"/>
        <v>0</v>
      </c>
      <c r="L569">
        <f t="shared" ca="1" si="104"/>
        <v>0</v>
      </c>
      <c r="M569" t="str">
        <f t="shared" ca="1" si="105"/>
        <v>'GOOD PE'!</v>
      </c>
      <c r="N569">
        <f t="shared" ca="1" si="105"/>
        <v>0</v>
      </c>
      <c r="O569" t="str">
        <f t="shared" ca="1" si="106"/>
        <v>C:AP</v>
      </c>
      <c r="P569" t="str">
        <f t="shared" ca="1" si="107"/>
        <v>C9:AP9</v>
      </c>
    </row>
    <row r="570" spans="1:16">
      <c r="A570" t="str">
        <f t="shared" si="98"/>
        <v>13</v>
      </c>
      <c r="B570" t="str">
        <f t="shared" ca="1" si="99"/>
        <v>PE</v>
      </c>
      <c r="C570" t="str">
        <f t="shared" si="100"/>
        <v>G-30PE</v>
      </c>
      <c r="D570" t="s">
        <v>987</v>
      </c>
      <c r="E570">
        <f t="shared" ca="1" si="97"/>
        <v>0</v>
      </c>
      <c r="H570" t="str">
        <f t="shared" ca="1" si="108"/>
        <v>'GOOD PE'!</v>
      </c>
      <c r="I570" s="463">
        <f t="shared" ca="1" si="101"/>
        <v>0</v>
      </c>
      <c r="J570" s="463">
        <f t="shared" ca="1" si="102"/>
        <v>0</v>
      </c>
      <c r="K570">
        <f t="shared" ca="1" si="103"/>
        <v>0</v>
      </c>
      <c r="L570">
        <f t="shared" ca="1" si="104"/>
        <v>0</v>
      </c>
      <c r="M570" t="str">
        <f t="shared" ca="1" si="105"/>
        <v>'GOOD PE'!</v>
      </c>
      <c r="N570">
        <f t="shared" ca="1" si="105"/>
        <v>0</v>
      </c>
      <c r="O570" t="str">
        <f t="shared" ca="1" si="106"/>
        <v>C:AP</v>
      </c>
      <c r="P570" t="str">
        <f t="shared" ca="1" si="107"/>
        <v>C9:AP9</v>
      </c>
    </row>
    <row r="571" spans="1:16">
      <c r="A571" t="str">
        <f t="shared" si="98"/>
        <v>14</v>
      </c>
      <c r="B571" t="str">
        <f t="shared" ca="1" si="99"/>
        <v>PE</v>
      </c>
      <c r="C571" t="str">
        <f t="shared" si="100"/>
        <v>G-30PE</v>
      </c>
      <c r="D571" t="s">
        <v>1385</v>
      </c>
      <c r="E571">
        <f t="shared" ca="1" si="97"/>
        <v>0</v>
      </c>
      <c r="H571" t="str">
        <f t="shared" ca="1" si="108"/>
        <v>'GOOD PE'!</v>
      </c>
      <c r="I571" s="463">
        <f t="shared" ca="1" si="101"/>
        <v>0</v>
      </c>
      <c r="J571" s="463">
        <f t="shared" ca="1" si="102"/>
        <v>0</v>
      </c>
      <c r="K571">
        <f t="shared" ca="1" si="103"/>
        <v>0</v>
      </c>
      <c r="L571">
        <f t="shared" ca="1" si="104"/>
        <v>0</v>
      </c>
      <c r="M571" t="str">
        <f t="shared" ca="1" si="105"/>
        <v>'GOOD PE'!</v>
      </c>
      <c r="N571">
        <f t="shared" ca="1" si="105"/>
        <v>0</v>
      </c>
      <c r="O571" t="str">
        <f t="shared" ca="1" si="106"/>
        <v>C:AP</v>
      </c>
      <c r="P571" t="str">
        <f t="shared" ca="1" si="107"/>
        <v>C9:AP9</v>
      </c>
    </row>
    <row r="572" spans="1:16">
      <c r="A572" t="str">
        <f t="shared" si="98"/>
        <v>15</v>
      </c>
      <c r="B572" t="str">
        <f t="shared" ca="1" si="99"/>
        <v>PE</v>
      </c>
      <c r="C572" t="str">
        <f t="shared" si="100"/>
        <v>G-30PE</v>
      </c>
      <c r="D572" t="s">
        <v>988</v>
      </c>
      <c r="E572">
        <f t="shared" ca="1" si="97"/>
        <v>0</v>
      </c>
      <c r="H572" t="str">
        <f t="shared" ca="1" si="108"/>
        <v>'GOOD PE'!</v>
      </c>
      <c r="I572" s="463">
        <f t="shared" ca="1" si="101"/>
        <v>0</v>
      </c>
      <c r="J572" s="463">
        <f t="shared" ca="1" si="102"/>
        <v>0</v>
      </c>
      <c r="K572">
        <f t="shared" ca="1" si="103"/>
        <v>0</v>
      </c>
      <c r="L572">
        <f t="shared" ca="1" si="104"/>
        <v>0</v>
      </c>
      <c r="M572" t="str">
        <f t="shared" ca="1" si="105"/>
        <v>'GOOD PE'!</v>
      </c>
      <c r="N572">
        <f t="shared" ca="1" si="105"/>
        <v>0</v>
      </c>
      <c r="O572" t="str">
        <f t="shared" ca="1" si="106"/>
        <v>C:AP</v>
      </c>
      <c r="P572" t="str">
        <f t="shared" ca="1" si="107"/>
        <v>C9:AP9</v>
      </c>
    </row>
    <row r="573" spans="1:16">
      <c r="A573" t="str">
        <f t="shared" si="98"/>
        <v>19</v>
      </c>
      <c r="B573" t="str">
        <f t="shared" ca="1" si="99"/>
        <v>PE</v>
      </c>
      <c r="C573" t="str">
        <f t="shared" si="100"/>
        <v>G-30PE</v>
      </c>
      <c r="D573" t="s">
        <v>1386</v>
      </c>
      <c r="E573">
        <f t="shared" ca="1" si="97"/>
        <v>0</v>
      </c>
      <c r="H573" t="str">
        <f t="shared" ca="1" si="108"/>
        <v>'GOOD PE'!</v>
      </c>
      <c r="I573" s="463">
        <f t="shared" ca="1" si="101"/>
        <v>0</v>
      </c>
      <c r="J573" s="463">
        <f t="shared" ca="1" si="102"/>
        <v>0</v>
      </c>
      <c r="K573">
        <f t="shared" ca="1" si="103"/>
        <v>0</v>
      </c>
      <c r="L573">
        <f t="shared" ca="1" si="104"/>
        <v>0</v>
      </c>
      <c r="M573" t="str">
        <f t="shared" ca="1" si="105"/>
        <v>'GOOD PE'!</v>
      </c>
      <c r="N573">
        <f t="shared" ca="1" si="105"/>
        <v>0</v>
      </c>
      <c r="O573" t="str">
        <f t="shared" ca="1" si="106"/>
        <v>C:AP</v>
      </c>
      <c r="P573" t="str">
        <f t="shared" ca="1" si="107"/>
        <v>C9:AP9</v>
      </c>
    </row>
    <row r="574" spans="1:16">
      <c r="A574" t="str">
        <f t="shared" si="98"/>
        <v>34</v>
      </c>
      <c r="B574" t="str">
        <f t="shared" ca="1" si="99"/>
        <v>PE</v>
      </c>
      <c r="C574" t="str">
        <f t="shared" si="100"/>
        <v>G-30PE</v>
      </c>
      <c r="D574" t="s">
        <v>1387</v>
      </c>
      <c r="E574">
        <f t="shared" ca="1" si="97"/>
        <v>0</v>
      </c>
      <c r="H574" t="str">
        <f t="shared" ca="1" si="108"/>
        <v>'GOOD PE'!</v>
      </c>
      <c r="I574" s="463">
        <f t="shared" ca="1" si="101"/>
        <v>0</v>
      </c>
      <c r="J574" s="463">
        <f t="shared" ca="1" si="102"/>
        <v>0</v>
      </c>
      <c r="K574">
        <f t="shared" ca="1" si="103"/>
        <v>0</v>
      </c>
      <c r="L574">
        <f t="shared" ca="1" si="104"/>
        <v>0</v>
      </c>
      <c r="M574" t="str">
        <f t="shared" ca="1" si="105"/>
        <v>'GOOD PE'!</v>
      </c>
      <c r="N574">
        <f t="shared" ca="1" si="105"/>
        <v>0</v>
      </c>
      <c r="O574" t="str">
        <f t="shared" ca="1" si="106"/>
        <v>C:AP</v>
      </c>
      <c r="P574" t="str">
        <f t="shared" ca="1" si="107"/>
        <v>C9:AP9</v>
      </c>
    </row>
    <row r="575" spans="1:16">
      <c r="A575" t="str">
        <f t="shared" si="98"/>
        <v>35</v>
      </c>
      <c r="B575" t="str">
        <f t="shared" ca="1" si="99"/>
        <v>PE</v>
      </c>
      <c r="C575" t="str">
        <f t="shared" si="100"/>
        <v>G-30PE</v>
      </c>
      <c r="D575" t="s">
        <v>1388</v>
      </c>
      <c r="E575">
        <f t="shared" ca="1" si="97"/>
        <v>0</v>
      </c>
      <c r="H575" t="str">
        <f t="shared" ca="1" si="108"/>
        <v>'GOOD PE'!</v>
      </c>
      <c r="I575" s="463">
        <f t="shared" ca="1" si="101"/>
        <v>0</v>
      </c>
      <c r="J575" s="463">
        <f t="shared" ca="1" si="102"/>
        <v>0</v>
      </c>
      <c r="K575">
        <f t="shared" ca="1" si="103"/>
        <v>0</v>
      </c>
      <c r="L575">
        <f t="shared" ca="1" si="104"/>
        <v>0</v>
      </c>
      <c r="M575" t="str">
        <f t="shared" ca="1" si="105"/>
        <v>'GOOD PE'!</v>
      </c>
      <c r="N575">
        <f t="shared" ca="1" si="105"/>
        <v>0</v>
      </c>
      <c r="O575" t="str">
        <f t="shared" ca="1" si="106"/>
        <v>C:AP</v>
      </c>
      <c r="P575" t="str">
        <f t="shared" ca="1" si="107"/>
        <v>C9:AP9</v>
      </c>
    </row>
    <row r="576" spans="1:16">
      <c r="A576" t="str">
        <f t="shared" si="98"/>
        <v>36</v>
      </c>
      <c r="B576" t="str">
        <f t="shared" ca="1" si="99"/>
        <v>PE</v>
      </c>
      <c r="C576" t="str">
        <f t="shared" si="100"/>
        <v>G-30PE</v>
      </c>
      <c r="D576" t="s">
        <v>1389</v>
      </c>
      <c r="E576">
        <f t="shared" ca="1" si="97"/>
        <v>0</v>
      </c>
      <c r="H576" t="str">
        <f t="shared" ca="1" si="108"/>
        <v>'GOOD PE'!</v>
      </c>
      <c r="I576" s="463">
        <f t="shared" ca="1" si="101"/>
        <v>0</v>
      </c>
      <c r="J576" s="463">
        <f t="shared" ca="1" si="102"/>
        <v>0</v>
      </c>
      <c r="K576">
        <f t="shared" ca="1" si="103"/>
        <v>0</v>
      </c>
      <c r="L576">
        <f t="shared" ca="1" si="104"/>
        <v>0</v>
      </c>
      <c r="M576" t="str">
        <f t="shared" ca="1" si="105"/>
        <v>'GOOD PE'!</v>
      </c>
      <c r="N576">
        <f t="shared" ca="1" si="105"/>
        <v>0</v>
      </c>
      <c r="O576" t="str">
        <f t="shared" ca="1" si="106"/>
        <v>C:AP</v>
      </c>
      <c r="P576" t="str">
        <f t="shared" ca="1" si="107"/>
        <v>C9:AP9</v>
      </c>
    </row>
    <row r="577" spans="1:16">
      <c r="A577" t="str">
        <f t="shared" si="98"/>
        <v>01</v>
      </c>
      <c r="B577" t="str">
        <f t="shared" ca="1" si="99"/>
        <v>PE</v>
      </c>
      <c r="C577" t="str">
        <f t="shared" si="100"/>
        <v>G-31PE</v>
      </c>
      <c r="D577" t="s">
        <v>989</v>
      </c>
      <c r="E577">
        <f t="shared" ca="1" si="97"/>
        <v>0</v>
      </c>
      <c r="H577" t="str">
        <f t="shared" ca="1" si="108"/>
        <v>'GOOD PE'!</v>
      </c>
      <c r="I577" s="463">
        <f t="shared" ca="1" si="101"/>
        <v>0</v>
      </c>
      <c r="J577" s="463">
        <f t="shared" ca="1" si="102"/>
        <v>0</v>
      </c>
      <c r="K577">
        <f t="shared" ca="1" si="103"/>
        <v>0</v>
      </c>
      <c r="L577">
        <f t="shared" ca="1" si="104"/>
        <v>0</v>
      </c>
      <c r="M577" t="str">
        <f t="shared" ca="1" si="105"/>
        <v>'GOOD PE'!</v>
      </c>
      <c r="N577">
        <f t="shared" ca="1" si="105"/>
        <v>0</v>
      </c>
      <c r="O577" t="str">
        <f t="shared" ca="1" si="106"/>
        <v>C:AP</v>
      </c>
      <c r="P577" t="str">
        <f t="shared" ca="1" si="107"/>
        <v>C9:AP9</v>
      </c>
    </row>
    <row r="578" spans="1:16">
      <c r="A578" t="str">
        <f t="shared" si="98"/>
        <v>02</v>
      </c>
      <c r="B578" t="str">
        <f t="shared" ca="1" si="99"/>
        <v>PE</v>
      </c>
      <c r="C578" t="str">
        <f t="shared" si="100"/>
        <v>G-31PE</v>
      </c>
      <c r="D578" t="s">
        <v>990</v>
      </c>
      <c r="E578">
        <f t="shared" ca="1" si="97"/>
        <v>0</v>
      </c>
      <c r="H578" t="str">
        <f t="shared" ca="1" si="108"/>
        <v>'GOOD PE'!</v>
      </c>
      <c r="I578" s="463">
        <f t="shared" ca="1" si="101"/>
        <v>0</v>
      </c>
      <c r="J578" s="463">
        <f t="shared" ca="1" si="102"/>
        <v>0</v>
      </c>
      <c r="K578">
        <f t="shared" ca="1" si="103"/>
        <v>0</v>
      </c>
      <c r="L578">
        <f t="shared" ca="1" si="104"/>
        <v>0</v>
      </c>
      <c r="M578" t="str">
        <f t="shared" ca="1" si="105"/>
        <v>'GOOD PE'!</v>
      </c>
      <c r="N578">
        <f t="shared" ca="1" si="105"/>
        <v>0</v>
      </c>
      <c r="O578" t="str">
        <f t="shared" ca="1" si="106"/>
        <v>C:AP</v>
      </c>
      <c r="P578" t="str">
        <f t="shared" ca="1" si="107"/>
        <v>C9:AP9</v>
      </c>
    </row>
    <row r="579" spans="1:16">
      <c r="A579" t="str">
        <f t="shared" si="98"/>
        <v>03</v>
      </c>
      <c r="B579" t="str">
        <f t="shared" ca="1" si="99"/>
        <v>PE</v>
      </c>
      <c r="C579" t="str">
        <f t="shared" si="100"/>
        <v>G-31PE</v>
      </c>
      <c r="D579" t="s">
        <v>991</v>
      </c>
      <c r="E579">
        <f t="shared" ca="1" si="97"/>
        <v>0</v>
      </c>
      <c r="H579" t="str">
        <f t="shared" ca="1" si="108"/>
        <v>'GOOD PE'!</v>
      </c>
      <c r="I579" s="463">
        <f t="shared" ca="1" si="101"/>
        <v>0</v>
      </c>
      <c r="J579" s="463">
        <f t="shared" ca="1" si="102"/>
        <v>0</v>
      </c>
      <c r="K579">
        <f t="shared" ca="1" si="103"/>
        <v>0</v>
      </c>
      <c r="L579">
        <f t="shared" ca="1" si="104"/>
        <v>0</v>
      </c>
      <c r="M579" t="str">
        <f t="shared" ca="1" si="105"/>
        <v>'GOOD PE'!</v>
      </c>
      <c r="N579">
        <f t="shared" ca="1" si="105"/>
        <v>0</v>
      </c>
      <c r="O579" t="str">
        <f t="shared" ca="1" si="106"/>
        <v>C:AP</v>
      </c>
      <c r="P579" t="str">
        <f t="shared" ca="1" si="107"/>
        <v>C9:AP9</v>
      </c>
    </row>
    <row r="580" spans="1:16">
      <c r="A580" t="str">
        <f t="shared" si="98"/>
        <v>04</v>
      </c>
      <c r="B580" t="str">
        <f t="shared" ca="1" si="99"/>
        <v>PE</v>
      </c>
      <c r="C580" t="str">
        <f t="shared" si="100"/>
        <v>G-31PE</v>
      </c>
      <c r="D580" t="s">
        <v>992</v>
      </c>
      <c r="E580">
        <f t="shared" ca="1" si="97"/>
        <v>0</v>
      </c>
      <c r="H580" t="str">
        <f t="shared" ca="1" si="108"/>
        <v>'GOOD PE'!</v>
      </c>
      <c r="I580" s="463">
        <f t="shared" ca="1" si="101"/>
        <v>0</v>
      </c>
      <c r="J580" s="463">
        <f t="shared" ca="1" si="102"/>
        <v>0</v>
      </c>
      <c r="K580">
        <f t="shared" ca="1" si="103"/>
        <v>0</v>
      </c>
      <c r="L580">
        <f t="shared" ca="1" si="104"/>
        <v>0</v>
      </c>
      <c r="M580" t="str">
        <f t="shared" ca="1" si="105"/>
        <v>'GOOD PE'!</v>
      </c>
      <c r="N580">
        <f t="shared" ca="1" si="105"/>
        <v>0</v>
      </c>
      <c r="O580" t="str">
        <f t="shared" ca="1" si="106"/>
        <v>C:AP</v>
      </c>
      <c r="P580" t="str">
        <f t="shared" ca="1" si="107"/>
        <v>C9:AP9</v>
      </c>
    </row>
    <row r="581" spans="1:16">
      <c r="A581" t="str">
        <f t="shared" si="98"/>
        <v>05</v>
      </c>
      <c r="B581" t="str">
        <f t="shared" ca="1" si="99"/>
        <v>PE</v>
      </c>
      <c r="C581" t="str">
        <f t="shared" si="100"/>
        <v>G-31PE</v>
      </c>
      <c r="D581" t="s">
        <v>993</v>
      </c>
      <c r="E581">
        <f t="shared" ca="1" si="97"/>
        <v>0</v>
      </c>
      <c r="H581" t="str">
        <f t="shared" ca="1" si="108"/>
        <v>'GOOD PE'!</v>
      </c>
      <c r="I581" s="463">
        <f t="shared" ca="1" si="101"/>
        <v>0</v>
      </c>
      <c r="J581" s="463">
        <f t="shared" ca="1" si="102"/>
        <v>0</v>
      </c>
      <c r="K581">
        <f t="shared" ca="1" si="103"/>
        <v>0</v>
      </c>
      <c r="L581">
        <f t="shared" ca="1" si="104"/>
        <v>0</v>
      </c>
      <c r="M581" t="str">
        <f t="shared" ca="1" si="105"/>
        <v>'GOOD PE'!</v>
      </c>
      <c r="N581">
        <f t="shared" ca="1" si="105"/>
        <v>0</v>
      </c>
      <c r="O581" t="str">
        <f t="shared" ca="1" si="106"/>
        <v>C:AP</v>
      </c>
      <c r="P581" t="str">
        <f t="shared" ca="1" si="107"/>
        <v>C9:AP9</v>
      </c>
    </row>
    <row r="582" spans="1:16">
      <c r="A582" t="str">
        <f t="shared" si="98"/>
        <v>06</v>
      </c>
      <c r="B582" t="str">
        <f t="shared" ca="1" si="99"/>
        <v>PE</v>
      </c>
      <c r="C582" t="str">
        <f t="shared" si="100"/>
        <v>G-31PE</v>
      </c>
      <c r="D582" t="s">
        <v>994</v>
      </c>
      <c r="E582">
        <f t="shared" ca="1" si="97"/>
        <v>0</v>
      </c>
      <c r="H582" t="str">
        <f t="shared" ca="1" si="108"/>
        <v>'GOOD PE'!</v>
      </c>
      <c r="I582" s="463">
        <f t="shared" ca="1" si="101"/>
        <v>0</v>
      </c>
      <c r="J582" s="463">
        <f t="shared" ca="1" si="102"/>
        <v>0</v>
      </c>
      <c r="K582">
        <f t="shared" ca="1" si="103"/>
        <v>0</v>
      </c>
      <c r="L582">
        <f t="shared" ca="1" si="104"/>
        <v>0</v>
      </c>
      <c r="M582" t="str">
        <f t="shared" ca="1" si="105"/>
        <v>'GOOD PE'!</v>
      </c>
      <c r="N582">
        <f t="shared" ca="1" si="105"/>
        <v>0</v>
      </c>
      <c r="O582" t="str">
        <f t="shared" ca="1" si="106"/>
        <v>C:AP</v>
      </c>
      <c r="P582" t="str">
        <f t="shared" ca="1" si="107"/>
        <v>C9:AP9</v>
      </c>
    </row>
    <row r="583" spans="1:16">
      <c r="A583" t="str">
        <f t="shared" si="98"/>
        <v>07</v>
      </c>
      <c r="B583" t="str">
        <f t="shared" ca="1" si="99"/>
        <v>PE</v>
      </c>
      <c r="C583" t="str">
        <f t="shared" si="100"/>
        <v>G-31PE</v>
      </c>
      <c r="D583" t="s">
        <v>995</v>
      </c>
      <c r="E583">
        <f t="shared" ca="1" si="97"/>
        <v>0</v>
      </c>
      <c r="H583" t="str">
        <f t="shared" ca="1" si="108"/>
        <v>'GOOD PE'!</v>
      </c>
      <c r="I583" s="463">
        <f t="shared" ca="1" si="101"/>
        <v>0</v>
      </c>
      <c r="J583" s="463">
        <f t="shared" ca="1" si="102"/>
        <v>0</v>
      </c>
      <c r="K583">
        <f t="shared" ca="1" si="103"/>
        <v>0</v>
      </c>
      <c r="L583">
        <f t="shared" ca="1" si="104"/>
        <v>0</v>
      </c>
      <c r="M583" t="str">
        <f t="shared" ca="1" si="105"/>
        <v>'GOOD PE'!</v>
      </c>
      <c r="N583">
        <f t="shared" ca="1" si="105"/>
        <v>0</v>
      </c>
      <c r="O583" t="str">
        <f t="shared" ca="1" si="106"/>
        <v>C:AP</v>
      </c>
      <c r="P583" t="str">
        <f t="shared" ca="1" si="107"/>
        <v>C9:AP9</v>
      </c>
    </row>
    <row r="584" spans="1:16">
      <c r="A584" t="str">
        <f t="shared" si="98"/>
        <v>08</v>
      </c>
      <c r="B584" t="str">
        <f t="shared" ca="1" si="99"/>
        <v>PE</v>
      </c>
      <c r="C584" t="str">
        <f t="shared" si="100"/>
        <v>G-31PE</v>
      </c>
      <c r="D584" t="s">
        <v>996</v>
      </c>
      <c r="E584">
        <f t="shared" ca="1" si="97"/>
        <v>0</v>
      </c>
      <c r="H584" t="str">
        <f t="shared" ca="1" si="108"/>
        <v>'GOOD PE'!</v>
      </c>
      <c r="I584" s="463">
        <f t="shared" ca="1" si="101"/>
        <v>0</v>
      </c>
      <c r="J584" s="463">
        <f t="shared" ca="1" si="102"/>
        <v>0</v>
      </c>
      <c r="K584">
        <f t="shared" ca="1" si="103"/>
        <v>0</v>
      </c>
      <c r="L584">
        <f t="shared" ca="1" si="104"/>
        <v>0</v>
      </c>
      <c r="M584" t="str">
        <f t="shared" ca="1" si="105"/>
        <v>'GOOD PE'!</v>
      </c>
      <c r="N584">
        <f t="shared" ca="1" si="105"/>
        <v>0</v>
      </c>
      <c r="O584" t="str">
        <f t="shared" ca="1" si="106"/>
        <v>C:AP</v>
      </c>
      <c r="P584" t="str">
        <f t="shared" ca="1" si="107"/>
        <v>C9:AP9</v>
      </c>
    </row>
    <row r="585" spans="1:16">
      <c r="A585" t="str">
        <f t="shared" si="98"/>
        <v>09</v>
      </c>
      <c r="B585" t="str">
        <f t="shared" ca="1" si="99"/>
        <v>PE</v>
      </c>
      <c r="C585" t="str">
        <f t="shared" si="100"/>
        <v>G-31PE</v>
      </c>
      <c r="D585" t="s">
        <v>997</v>
      </c>
      <c r="E585">
        <f t="shared" ca="1" si="97"/>
        <v>0</v>
      </c>
      <c r="H585" t="str">
        <f t="shared" ca="1" si="108"/>
        <v>'GOOD PE'!</v>
      </c>
      <c r="I585" s="463">
        <f t="shared" ca="1" si="101"/>
        <v>0</v>
      </c>
      <c r="J585" s="463">
        <f t="shared" ca="1" si="102"/>
        <v>0</v>
      </c>
      <c r="K585">
        <f t="shared" ca="1" si="103"/>
        <v>0</v>
      </c>
      <c r="L585">
        <f t="shared" ca="1" si="104"/>
        <v>0</v>
      </c>
      <c r="M585" t="str">
        <f t="shared" ca="1" si="105"/>
        <v>'GOOD PE'!</v>
      </c>
      <c r="N585">
        <f t="shared" ca="1" si="105"/>
        <v>0</v>
      </c>
      <c r="O585" t="str">
        <f t="shared" ca="1" si="106"/>
        <v>C:AP</v>
      </c>
      <c r="P585" t="str">
        <f t="shared" ca="1" si="107"/>
        <v>C9:AP9</v>
      </c>
    </row>
    <row r="586" spans="1:16">
      <c r="A586" t="str">
        <f t="shared" si="98"/>
        <v>10</v>
      </c>
      <c r="B586" t="str">
        <f t="shared" ca="1" si="99"/>
        <v>PE</v>
      </c>
      <c r="C586" t="str">
        <f t="shared" si="100"/>
        <v>G-31PE</v>
      </c>
      <c r="D586" t="s">
        <v>998</v>
      </c>
      <c r="E586">
        <f t="shared" ca="1" si="97"/>
        <v>0</v>
      </c>
      <c r="H586" t="str">
        <f t="shared" ca="1" si="108"/>
        <v>'GOOD PE'!</v>
      </c>
      <c r="I586" s="463">
        <f t="shared" ca="1" si="101"/>
        <v>0</v>
      </c>
      <c r="J586" s="463">
        <f t="shared" ca="1" si="102"/>
        <v>0</v>
      </c>
      <c r="K586">
        <f t="shared" ca="1" si="103"/>
        <v>0</v>
      </c>
      <c r="L586">
        <f t="shared" ca="1" si="104"/>
        <v>0</v>
      </c>
      <c r="M586" t="str">
        <f t="shared" ca="1" si="105"/>
        <v>'GOOD PE'!</v>
      </c>
      <c r="N586">
        <f t="shared" ca="1" si="105"/>
        <v>0</v>
      </c>
      <c r="O586" t="str">
        <f t="shared" ca="1" si="106"/>
        <v>C:AP</v>
      </c>
      <c r="P586" t="str">
        <f t="shared" ca="1" si="107"/>
        <v>C9:AP9</v>
      </c>
    </row>
    <row r="587" spans="1:16">
      <c r="A587" t="str">
        <f t="shared" si="98"/>
        <v>11</v>
      </c>
      <c r="B587" t="str">
        <f t="shared" ca="1" si="99"/>
        <v>PE</v>
      </c>
      <c r="C587" t="str">
        <f t="shared" si="100"/>
        <v>G-31PE</v>
      </c>
      <c r="D587" t="s">
        <v>999</v>
      </c>
      <c r="E587">
        <f t="shared" ca="1" si="97"/>
        <v>0</v>
      </c>
      <c r="H587" t="str">
        <f t="shared" ca="1" si="108"/>
        <v>'GOOD PE'!</v>
      </c>
      <c r="I587" s="463">
        <f t="shared" ca="1" si="101"/>
        <v>0</v>
      </c>
      <c r="J587" s="463">
        <f t="shared" ca="1" si="102"/>
        <v>0</v>
      </c>
      <c r="K587">
        <f t="shared" ca="1" si="103"/>
        <v>0</v>
      </c>
      <c r="L587">
        <f t="shared" ca="1" si="104"/>
        <v>0</v>
      </c>
      <c r="M587" t="str">
        <f t="shared" ca="1" si="105"/>
        <v>'GOOD PE'!</v>
      </c>
      <c r="N587">
        <f t="shared" ca="1" si="105"/>
        <v>0</v>
      </c>
      <c r="O587" t="str">
        <f t="shared" ca="1" si="106"/>
        <v>C:AP</v>
      </c>
      <c r="P587" t="str">
        <f t="shared" ca="1" si="107"/>
        <v>C9:AP9</v>
      </c>
    </row>
    <row r="588" spans="1:16">
      <c r="A588" t="str">
        <f t="shared" si="98"/>
        <v>12</v>
      </c>
      <c r="B588" t="str">
        <f t="shared" ca="1" si="99"/>
        <v>PE</v>
      </c>
      <c r="C588" t="str">
        <f t="shared" si="100"/>
        <v>G-31PE</v>
      </c>
      <c r="D588" t="s">
        <v>1000</v>
      </c>
      <c r="E588">
        <f t="shared" ca="1" si="97"/>
        <v>0</v>
      </c>
      <c r="H588" t="str">
        <f t="shared" ca="1" si="108"/>
        <v>'GOOD PE'!</v>
      </c>
      <c r="I588" s="463">
        <f t="shared" ca="1" si="101"/>
        <v>0</v>
      </c>
      <c r="J588" s="463">
        <f t="shared" ca="1" si="102"/>
        <v>0</v>
      </c>
      <c r="K588">
        <f t="shared" ca="1" si="103"/>
        <v>0</v>
      </c>
      <c r="L588">
        <f t="shared" ca="1" si="104"/>
        <v>0</v>
      </c>
      <c r="M588" t="str">
        <f t="shared" ca="1" si="105"/>
        <v>'GOOD PE'!</v>
      </c>
      <c r="N588">
        <f t="shared" ca="1" si="105"/>
        <v>0</v>
      </c>
      <c r="O588" t="str">
        <f t="shared" ca="1" si="106"/>
        <v>C:AP</v>
      </c>
      <c r="P588" t="str">
        <f t="shared" ca="1" si="107"/>
        <v>C9:AP9</v>
      </c>
    </row>
    <row r="589" spans="1:16">
      <c r="A589" t="str">
        <f t="shared" si="98"/>
        <v>13</v>
      </c>
      <c r="B589" t="str">
        <f t="shared" ca="1" si="99"/>
        <v>PE</v>
      </c>
      <c r="C589" t="str">
        <f t="shared" si="100"/>
        <v>G-31PE</v>
      </c>
      <c r="D589" t="s">
        <v>1001</v>
      </c>
      <c r="E589">
        <f t="shared" ref="E589:E652" ca="1" si="109">IFERROR(VLOOKUP(C589,INDIRECT($H589&amp;$O589),MATCH($A589,INDIRECT($H589&amp;$P589),0),FALSE),0)</f>
        <v>0</v>
      </c>
      <c r="H589" t="str">
        <f t="shared" ca="1" si="108"/>
        <v>'GOOD PE'!</v>
      </c>
      <c r="I589" s="463">
        <f t="shared" ca="1" si="101"/>
        <v>0</v>
      </c>
      <c r="J589" s="463">
        <f t="shared" ca="1" si="102"/>
        <v>0</v>
      </c>
      <c r="K589">
        <f t="shared" ca="1" si="103"/>
        <v>0</v>
      </c>
      <c r="L589">
        <f t="shared" ca="1" si="104"/>
        <v>0</v>
      </c>
      <c r="M589" t="str">
        <f t="shared" ca="1" si="105"/>
        <v>'GOOD PE'!</v>
      </c>
      <c r="N589">
        <f t="shared" ca="1" si="105"/>
        <v>0</v>
      </c>
      <c r="O589" t="str">
        <f t="shared" ca="1" si="106"/>
        <v>C:AP</v>
      </c>
      <c r="P589" t="str">
        <f t="shared" ca="1" si="107"/>
        <v>C9:AP9</v>
      </c>
    </row>
    <row r="590" spans="1:16">
      <c r="A590" t="str">
        <f t="shared" ref="A590:A653" si="110">IF(LEFT(RIGHT(D590,3),1)="-",RIGHT(D590,2),RIGHT(D590,3))</f>
        <v>14</v>
      </c>
      <c r="B590" t="str">
        <f t="shared" ref="B590:B653" ca="1" si="111">VLOOKUP(H590,$A$1:$K$5,11,FALSE)</f>
        <v>PE</v>
      </c>
      <c r="C590" t="str">
        <f t="shared" ref="C590:C653" si="112">IF(RIGHT(LEFT(D590,LEN(D590)-3),1)="-",LEFT(D590,LEN(D590)-4),LEFT(D590,LEN(D590)-3))</f>
        <v>G-31PE</v>
      </c>
      <c r="D590" t="s">
        <v>1390</v>
      </c>
      <c r="E590">
        <f t="shared" ca="1" si="109"/>
        <v>0</v>
      </c>
      <c r="H590" t="str">
        <f t="shared" ca="1" si="108"/>
        <v>'GOOD PE'!</v>
      </c>
      <c r="I590" s="463">
        <f t="shared" ref="I590:I653" ca="1" si="113">IF(IFERROR(VLOOKUP($C590,INDIRECT(I$12&amp;$H$6),1,FALSE),0)&lt;&gt;0,I$12,0)</f>
        <v>0</v>
      </c>
      <c r="J590" s="463">
        <f t="shared" ref="J590:J653" ca="1" si="114">IF(IFERROR(VLOOKUP($C590,INDIRECT(J$12&amp;$H$7),1,FALSE),0)&lt;&gt;0,J$12,0)</f>
        <v>0</v>
      </c>
      <c r="K590">
        <f t="shared" ref="K590:K653" ca="1" si="115">IF(IFERROR(VLOOKUP($C590,INDIRECT(K$12&amp;$H$8),1,FALSE),0)&lt;&gt;0,K$12,0)</f>
        <v>0</v>
      </c>
      <c r="L590">
        <f t="shared" ref="L590:L653" ca="1" si="116">IF(IFERROR(VLOOKUP($C590,INDIRECT(L$12&amp;$H$9),1,FALSE),0)&lt;&gt;0,L$12,0)</f>
        <v>0</v>
      </c>
      <c r="M590" t="str">
        <f t="shared" ref="M590:N653" ca="1" si="117">IF(IFERROR(VLOOKUP($C590,INDIRECT(M$12&amp;$H$10),1,FALSE),0)&lt;&gt;0,M$12,0)</f>
        <v>'GOOD PE'!</v>
      </c>
      <c r="N590">
        <f t="shared" ca="1" si="117"/>
        <v>0</v>
      </c>
      <c r="O590" t="str">
        <f t="shared" ref="O590:O653" ca="1" si="118">VLOOKUP($H590,$G$6:$I$10,2,FALSE)</f>
        <v>C:AP</v>
      </c>
      <c r="P590" t="str">
        <f t="shared" ref="P590:P653" ca="1" si="119">VLOOKUP($H590,$G$6:$I$10,3,FALSE)</f>
        <v>C9:AP9</v>
      </c>
    </row>
    <row r="591" spans="1:16">
      <c r="A591" t="str">
        <f t="shared" si="110"/>
        <v>15</v>
      </c>
      <c r="B591" t="str">
        <f t="shared" ca="1" si="111"/>
        <v>PE</v>
      </c>
      <c r="C591" t="str">
        <f t="shared" si="112"/>
        <v>G-31PE</v>
      </c>
      <c r="D591" t="s">
        <v>1002</v>
      </c>
      <c r="E591">
        <f t="shared" ca="1" si="109"/>
        <v>0</v>
      </c>
      <c r="H591" t="str">
        <f t="shared" ca="1" si="108"/>
        <v>'GOOD PE'!</v>
      </c>
      <c r="I591" s="463">
        <f t="shared" ca="1" si="113"/>
        <v>0</v>
      </c>
      <c r="J591" s="463">
        <f t="shared" ca="1" si="114"/>
        <v>0</v>
      </c>
      <c r="K591">
        <f t="shared" ca="1" si="115"/>
        <v>0</v>
      </c>
      <c r="L591">
        <f t="shared" ca="1" si="116"/>
        <v>0</v>
      </c>
      <c r="M591" t="str">
        <f t="shared" ca="1" si="117"/>
        <v>'GOOD PE'!</v>
      </c>
      <c r="N591">
        <f t="shared" ca="1" si="117"/>
        <v>0</v>
      </c>
      <c r="O591" t="str">
        <f t="shared" ca="1" si="118"/>
        <v>C:AP</v>
      </c>
      <c r="P591" t="str">
        <f t="shared" ca="1" si="119"/>
        <v>C9:AP9</v>
      </c>
    </row>
    <row r="592" spans="1:16">
      <c r="A592" t="str">
        <f t="shared" si="110"/>
        <v>19</v>
      </c>
      <c r="B592" t="str">
        <f t="shared" ca="1" si="111"/>
        <v>PE</v>
      </c>
      <c r="C592" t="str">
        <f t="shared" si="112"/>
        <v>G-31PE</v>
      </c>
      <c r="D592" t="s">
        <v>1391</v>
      </c>
      <c r="E592">
        <f t="shared" ca="1" si="109"/>
        <v>0</v>
      </c>
      <c r="H592" t="str">
        <f t="shared" ca="1" si="108"/>
        <v>'GOOD PE'!</v>
      </c>
      <c r="I592" s="463">
        <f t="shared" ca="1" si="113"/>
        <v>0</v>
      </c>
      <c r="J592" s="463">
        <f t="shared" ca="1" si="114"/>
        <v>0</v>
      </c>
      <c r="K592">
        <f t="shared" ca="1" si="115"/>
        <v>0</v>
      </c>
      <c r="L592">
        <f t="shared" ca="1" si="116"/>
        <v>0</v>
      </c>
      <c r="M592" t="str">
        <f t="shared" ca="1" si="117"/>
        <v>'GOOD PE'!</v>
      </c>
      <c r="N592">
        <f t="shared" ca="1" si="117"/>
        <v>0</v>
      </c>
      <c r="O592" t="str">
        <f t="shared" ca="1" si="118"/>
        <v>C:AP</v>
      </c>
      <c r="P592" t="str">
        <f t="shared" ca="1" si="119"/>
        <v>C9:AP9</v>
      </c>
    </row>
    <row r="593" spans="1:16">
      <c r="A593" t="str">
        <f t="shared" si="110"/>
        <v>34</v>
      </c>
      <c r="B593" t="str">
        <f t="shared" ca="1" si="111"/>
        <v>PE</v>
      </c>
      <c r="C593" t="str">
        <f t="shared" si="112"/>
        <v>G-31PE</v>
      </c>
      <c r="D593" t="s">
        <v>1392</v>
      </c>
      <c r="E593">
        <f t="shared" ca="1" si="109"/>
        <v>0</v>
      </c>
      <c r="H593" t="str">
        <f t="shared" ca="1" si="108"/>
        <v>'GOOD PE'!</v>
      </c>
      <c r="I593" s="463">
        <f t="shared" ca="1" si="113"/>
        <v>0</v>
      </c>
      <c r="J593" s="463">
        <f t="shared" ca="1" si="114"/>
        <v>0</v>
      </c>
      <c r="K593">
        <f t="shared" ca="1" si="115"/>
        <v>0</v>
      </c>
      <c r="L593">
        <f t="shared" ca="1" si="116"/>
        <v>0</v>
      </c>
      <c r="M593" t="str">
        <f t="shared" ca="1" si="117"/>
        <v>'GOOD PE'!</v>
      </c>
      <c r="N593">
        <f t="shared" ca="1" si="117"/>
        <v>0</v>
      </c>
      <c r="O593" t="str">
        <f t="shared" ca="1" si="118"/>
        <v>C:AP</v>
      </c>
      <c r="P593" t="str">
        <f t="shared" ca="1" si="119"/>
        <v>C9:AP9</v>
      </c>
    </row>
    <row r="594" spans="1:16">
      <c r="A594" t="str">
        <f t="shared" si="110"/>
        <v>35</v>
      </c>
      <c r="B594" t="str">
        <f t="shared" ca="1" si="111"/>
        <v>PE</v>
      </c>
      <c r="C594" t="str">
        <f t="shared" si="112"/>
        <v>G-31PE</v>
      </c>
      <c r="D594" t="s">
        <v>1393</v>
      </c>
      <c r="E594">
        <f t="shared" ca="1" si="109"/>
        <v>0</v>
      </c>
      <c r="H594" t="str">
        <f t="shared" ca="1" si="108"/>
        <v>'GOOD PE'!</v>
      </c>
      <c r="I594" s="463">
        <f t="shared" ca="1" si="113"/>
        <v>0</v>
      </c>
      <c r="J594" s="463">
        <f t="shared" ca="1" si="114"/>
        <v>0</v>
      </c>
      <c r="K594">
        <f t="shared" ca="1" si="115"/>
        <v>0</v>
      </c>
      <c r="L594">
        <f t="shared" ca="1" si="116"/>
        <v>0</v>
      </c>
      <c r="M594" t="str">
        <f t="shared" ca="1" si="117"/>
        <v>'GOOD PE'!</v>
      </c>
      <c r="N594">
        <f t="shared" ca="1" si="117"/>
        <v>0</v>
      </c>
      <c r="O594" t="str">
        <f t="shared" ca="1" si="118"/>
        <v>C:AP</v>
      </c>
      <c r="P594" t="str">
        <f t="shared" ca="1" si="119"/>
        <v>C9:AP9</v>
      </c>
    </row>
    <row r="595" spans="1:16">
      <c r="A595" t="str">
        <f t="shared" si="110"/>
        <v>36</v>
      </c>
      <c r="B595" t="str">
        <f t="shared" ca="1" si="111"/>
        <v>PE</v>
      </c>
      <c r="C595" t="str">
        <f t="shared" si="112"/>
        <v>G-31PE</v>
      </c>
      <c r="D595" t="s">
        <v>1394</v>
      </c>
      <c r="E595">
        <f t="shared" ca="1" si="109"/>
        <v>0</v>
      </c>
      <c r="H595" t="str">
        <f t="shared" ca="1" si="108"/>
        <v>'GOOD PE'!</v>
      </c>
      <c r="I595" s="463">
        <f t="shared" ca="1" si="113"/>
        <v>0</v>
      </c>
      <c r="J595" s="463">
        <f t="shared" ca="1" si="114"/>
        <v>0</v>
      </c>
      <c r="K595">
        <f t="shared" ca="1" si="115"/>
        <v>0</v>
      </c>
      <c r="L595">
        <f t="shared" ca="1" si="116"/>
        <v>0</v>
      </c>
      <c r="M595" t="str">
        <f t="shared" ca="1" si="117"/>
        <v>'GOOD PE'!</v>
      </c>
      <c r="N595">
        <f t="shared" ca="1" si="117"/>
        <v>0</v>
      </c>
      <c r="O595" t="str">
        <f t="shared" ca="1" si="118"/>
        <v>C:AP</v>
      </c>
      <c r="P595" t="str">
        <f t="shared" ca="1" si="119"/>
        <v>C9:AP9</v>
      </c>
    </row>
    <row r="596" spans="1:16">
      <c r="A596" t="str">
        <f t="shared" si="110"/>
        <v>01</v>
      </c>
      <c r="B596" t="str">
        <f t="shared" ca="1" si="111"/>
        <v>PE</v>
      </c>
      <c r="C596" t="str">
        <f t="shared" si="112"/>
        <v>G-32PE</v>
      </c>
      <c r="D596" t="s">
        <v>1003</v>
      </c>
      <c r="E596">
        <f t="shared" ca="1" si="109"/>
        <v>0</v>
      </c>
      <c r="H596" t="str">
        <f t="shared" ca="1" si="108"/>
        <v>'GOOD PE'!</v>
      </c>
      <c r="I596" s="463">
        <f t="shared" ca="1" si="113"/>
        <v>0</v>
      </c>
      <c r="J596" s="463">
        <f t="shared" ca="1" si="114"/>
        <v>0</v>
      </c>
      <c r="K596">
        <f t="shared" ca="1" si="115"/>
        <v>0</v>
      </c>
      <c r="L596">
        <f t="shared" ca="1" si="116"/>
        <v>0</v>
      </c>
      <c r="M596" t="str">
        <f t="shared" ca="1" si="117"/>
        <v>'GOOD PE'!</v>
      </c>
      <c r="N596">
        <f t="shared" ca="1" si="117"/>
        <v>0</v>
      </c>
      <c r="O596" t="str">
        <f t="shared" ca="1" si="118"/>
        <v>C:AP</v>
      </c>
      <c r="P596" t="str">
        <f t="shared" ca="1" si="119"/>
        <v>C9:AP9</v>
      </c>
    </row>
    <row r="597" spans="1:16">
      <c r="A597" t="str">
        <f t="shared" si="110"/>
        <v>02</v>
      </c>
      <c r="B597" t="str">
        <f t="shared" ca="1" si="111"/>
        <v>PE</v>
      </c>
      <c r="C597" t="str">
        <f t="shared" si="112"/>
        <v>G-32PE</v>
      </c>
      <c r="D597" t="s">
        <v>1004</v>
      </c>
      <c r="E597">
        <f t="shared" ca="1" si="109"/>
        <v>0</v>
      </c>
      <c r="H597" t="str">
        <f t="shared" ca="1" si="108"/>
        <v>'GOOD PE'!</v>
      </c>
      <c r="I597" s="463">
        <f t="shared" ca="1" si="113"/>
        <v>0</v>
      </c>
      <c r="J597" s="463">
        <f t="shared" ca="1" si="114"/>
        <v>0</v>
      </c>
      <c r="K597">
        <f t="shared" ca="1" si="115"/>
        <v>0</v>
      </c>
      <c r="L597">
        <f t="shared" ca="1" si="116"/>
        <v>0</v>
      </c>
      <c r="M597" t="str">
        <f t="shared" ca="1" si="117"/>
        <v>'GOOD PE'!</v>
      </c>
      <c r="N597">
        <f t="shared" ca="1" si="117"/>
        <v>0</v>
      </c>
      <c r="O597" t="str">
        <f t="shared" ca="1" si="118"/>
        <v>C:AP</v>
      </c>
      <c r="P597" t="str">
        <f t="shared" ca="1" si="119"/>
        <v>C9:AP9</v>
      </c>
    </row>
    <row r="598" spans="1:16">
      <c r="A598" t="str">
        <f t="shared" si="110"/>
        <v>03</v>
      </c>
      <c r="B598" t="str">
        <f t="shared" ca="1" si="111"/>
        <v>PE</v>
      </c>
      <c r="C598" t="str">
        <f t="shared" si="112"/>
        <v>G-32PE</v>
      </c>
      <c r="D598" t="s">
        <v>1005</v>
      </c>
      <c r="E598">
        <f t="shared" ca="1" si="109"/>
        <v>0</v>
      </c>
      <c r="H598" t="str">
        <f t="shared" ca="1" si="108"/>
        <v>'GOOD PE'!</v>
      </c>
      <c r="I598" s="463">
        <f t="shared" ca="1" si="113"/>
        <v>0</v>
      </c>
      <c r="J598" s="463">
        <f t="shared" ca="1" si="114"/>
        <v>0</v>
      </c>
      <c r="K598">
        <f t="shared" ca="1" si="115"/>
        <v>0</v>
      </c>
      <c r="L598">
        <f t="shared" ca="1" si="116"/>
        <v>0</v>
      </c>
      <c r="M598" t="str">
        <f t="shared" ca="1" si="117"/>
        <v>'GOOD PE'!</v>
      </c>
      <c r="N598">
        <f t="shared" ca="1" si="117"/>
        <v>0</v>
      </c>
      <c r="O598" t="str">
        <f t="shared" ca="1" si="118"/>
        <v>C:AP</v>
      </c>
      <c r="P598" t="str">
        <f t="shared" ca="1" si="119"/>
        <v>C9:AP9</v>
      </c>
    </row>
    <row r="599" spans="1:16">
      <c r="A599" t="str">
        <f t="shared" si="110"/>
        <v>04</v>
      </c>
      <c r="B599" t="str">
        <f t="shared" ca="1" si="111"/>
        <v>PE</v>
      </c>
      <c r="C599" t="str">
        <f t="shared" si="112"/>
        <v>G-32PE</v>
      </c>
      <c r="D599" t="s">
        <v>1006</v>
      </c>
      <c r="E599">
        <f t="shared" ca="1" si="109"/>
        <v>0</v>
      </c>
      <c r="H599" t="str">
        <f t="shared" ca="1" si="108"/>
        <v>'GOOD PE'!</v>
      </c>
      <c r="I599" s="463">
        <f t="shared" ca="1" si="113"/>
        <v>0</v>
      </c>
      <c r="J599" s="463">
        <f t="shared" ca="1" si="114"/>
        <v>0</v>
      </c>
      <c r="K599">
        <f t="shared" ca="1" si="115"/>
        <v>0</v>
      </c>
      <c r="L599">
        <f t="shared" ca="1" si="116"/>
        <v>0</v>
      </c>
      <c r="M599" t="str">
        <f t="shared" ca="1" si="117"/>
        <v>'GOOD PE'!</v>
      </c>
      <c r="N599">
        <f t="shared" ca="1" si="117"/>
        <v>0</v>
      </c>
      <c r="O599" t="str">
        <f t="shared" ca="1" si="118"/>
        <v>C:AP</v>
      </c>
      <c r="P599" t="str">
        <f t="shared" ca="1" si="119"/>
        <v>C9:AP9</v>
      </c>
    </row>
    <row r="600" spans="1:16">
      <c r="A600" t="str">
        <f t="shared" si="110"/>
        <v>05</v>
      </c>
      <c r="B600" t="str">
        <f t="shared" ca="1" si="111"/>
        <v>PE</v>
      </c>
      <c r="C600" t="str">
        <f t="shared" si="112"/>
        <v>G-32PE</v>
      </c>
      <c r="D600" t="s">
        <v>1007</v>
      </c>
      <c r="E600">
        <f t="shared" ca="1" si="109"/>
        <v>0</v>
      </c>
      <c r="H600" t="str">
        <f t="shared" ca="1" si="108"/>
        <v>'GOOD PE'!</v>
      </c>
      <c r="I600" s="463">
        <f t="shared" ca="1" si="113"/>
        <v>0</v>
      </c>
      <c r="J600" s="463">
        <f t="shared" ca="1" si="114"/>
        <v>0</v>
      </c>
      <c r="K600">
        <f t="shared" ca="1" si="115"/>
        <v>0</v>
      </c>
      <c r="L600">
        <f t="shared" ca="1" si="116"/>
        <v>0</v>
      </c>
      <c r="M600" t="str">
        <f t="shared" ca="1" si="117"/>
        <v>'GOOD PE'!</v>
      </c>
      <c r="N600">
        <f t="shared" ca="1" si="117"/>
        <v>0</v>
      </c>
      <c r="O600" t="str">
        <f t="shared" ca="1" si="118"/>
        <v>C:AP</v>
      </c>
      <c r="P600" t="str">
        <f t="shared" ca="1" si="119"/>
        <v>C9:AP9</v>
      </c>
    </row>
    <row r="601" spans="1:16">
      <c r="A601" t="str">
        <f t="shared" si="110"/>
        <v>06</v>
      </c>
      <c r="B601" t="str">
        <f t="shared" ca="1" si="111"/>
        <v>PE</v>
      </c>
      <c r="C601" t="str">
        <f t="shared" si="112"/>
        <v>G-32PE</v>
      </c>
      <c r="D601" t="s">
        <v>1008</v>
      </c>
      <c r="E601">
        <f t="shared" ca="1" si="109"/>
        <v>0</v>
      </c>
      <c r="H601" t="str">
        <f t="shared" ca="1" si="108"/>
        <v>'GOOD PE'!</v>
      </c>
      <c r="I601" s="463">
        <f t="shared" ca="1" si="113"/>
        <v>0</v>
      </c>
      <c r="J601" s="463">
        <f t="shared" ca="1" si="114"/>
        <v>0</v>
      </c>
      <c r="K601">
        <f t="shared" ca="1" si="115"/>
        <v>0</v>
      </c>
      <c r="L601">
        <f t="shared" ca="1" si="116"/>
        <v>0</v>
      </c>
      <c r="M601" t="str">
        <f t="shared" ca="1" si="117"/>
        <v>'GOOD PE'!</v>
      </c>
      <c r="N601">
        <f t="shared" ca="1" si="117"/>
        <v>0</v>
      </c>
      <c r="O601" t="str">
        <f t="shared" ca="1" si="118"/>
        <v>C:AP</v>
      </c>
      <c r="P601" t="str">
        <f t="shared" ca="1" si="119"/>
        <v>C9:AP9</v>
      </c>
    </row>
    <row r="602" spans="1:16">
      <c r="A602" t="str">
        <f t="shared" si="110"/>
        <v>07</v>
      </c>
      <c r="B602" t="str">
        <f t="shared" ca="1" si="111"/>
        <v>PE</v>
      </c>
      <c r="C602" t="str">
        <f t="shared" si="112"/>
        <v>G-32PE</v>
      </c>
      <c r="D602" t="s">
        <v>1009</v>
      </c>
      <c r="E602">
        <f t="shared" ca="1" si="109"/>
        <v>0</v>
      </c>
      <c r="H602" t="str">
        <f t="shared" ca="1" si="108"/>
        <v>'GOOD PE'!</v>
      </c>
      <c r="I602" s="463">
        <f t="shared" ca="1" si="113"/>
        <v>0</v>
      </c>
      <c r="J602" s="463">
        <f t="shared" ca="1" si="114"/>
        <v>0</v>
      </c>
      <c r="K602">
        <f t="shared" ca="1" si="115"/>
        <v>0</v>
      </c>
      <c r="L602">
        <f t="shared" ca="1" si="116"/>
        <v>0</v>
      </c>
      <c r="M602" t="str">
        <f t="shared" ca="1" si="117"/>
        <v>'GOOD PE'!</v>
      </c>
      <c r="N602">
        <f t="shared" ca="1" si="117"/>
        <v>0</v>
      </c>
      <c r="O602" t="str">
        <f t="shared" ca="1" si="118"/>
        <v>C:AP</v>
      </c>
      <c r="P602" t="str">
        <f t="shared" ca="1" si="119"/>
        <v>C9:AP9</v>
      </c>
    </row>
    <row r="603" spans="1:16">
      <c r="A603" t="str">
        <f t="shared" si="110"/>
        <v>08</v>
      </c>
      <c r="B603" t="str">
        <f t="shared" ca="1" si="111"/>
        <v>PE</v>
      </c>
      <c r="C603" t="str">
        <f t="shared" si="112"/>
        <v>G-32PE</v>
      </c>
      <c r="D603" t="s">
        <v>1010</v>
      </c>
      <c r="E603">
        <f t="shared" ca="1" si="109"/>
        <v>0</v>
      </c>
      <c r="H603" t="str">
        <f t="shared" ca="1" si="108"/>
        <v>'GOOD PE'!</v>
      </c>
      <c r="I603" s="463">
        <f t="shared" ca="1" si="113"/>
        <v>0</v>
      </c>
      <c r="J603" s="463">
        <f t="shared" ca="1" si="114"/>
        <v>0</v>
      </c>
      <c r="K603">
        <f t="shared" ca="1" si="115"/>
        <v>0</v>
      </c>
      <c r="L603">
        <f t="shared" ca="1" si="116"/>
        <v>0</v>
      </c>
      <c r="M603" t="str">
        <f t="shared" ca="1" si="117"/>
        <v>'GOOD PE'!</v>
      </c>
      <c r="N603">
        <f t="shared" ca="1" si="117"/>
        <v>0</v>
      </c>
      <c r="O603" t="str">
        <f t="shared" ca="1" si="118"/>
        <v>C:AP</v>
      </c>
      <c r="P603" t="str">
        <f t="shared" ca="1" si="119"/>
        <v>C9:AP9</v>
      </c>
    </row>
    <row r="604" spans="1:16">
      <c r="A604" t="str">
        <f t="shared" si="110"/>
        <v>09</v>
      </c>
      <c r="B604" t="str">
        <f t="shared" ca="1" si="111"/>
        <v>PE</v>
      </c>
      <c r="C604" t="str">
        <f t="shared" si="112"/>
        <v>G-32PE</v>
      </c>
      <c r="D604" t="s">
        <v>1011</v>
      </c>
      <c r="E604">
        <f t="shared" ca="1" si="109"/>
        <v>0</v>
      </c>
      <c r="H604" t="str">
        <f t="shared" ca="1" si="108"/>
        <v>'GOOD PE'!</v>
      </c>
      <c r="I604" s="463">
        <f t="shared" ca="1" si="113"/>
        <v>0</v>
      </c>
      <c r="J604" s="463">
        <f t="shared" ca="1" si="114"/>
        <v>0</v>
      </c>
      <c r="K604">
        <f t="shared" ca="1" si="115"/>
        <v>0</v>
      </c>
      <c r="L604">
        <f t="shared" ca="1" si="116"/>
        <v>0</v>
      </c>
      <c r="M604" t="str">
        <f t="shared" ca="1" si="117"/>
        <v>'GOOD PE'!</v>
      </c>
      <c r="N604">
        <f t="shared" ca="1" si="117"/>
        <v>0</v>
      </c>
      <c r="O604" t="str">
        <f t="shared" ca="1" si="118"/>
        <v>C:AP</v>
      </c>
      <c r="P604" t="str">
        <f t="shared" ca="1" si="119"/>
        <v>C9:AP9</v>
      </c>
    </row>
    <row r="605" spans="1:16">
      <c r="A605" t="str">
        <f t="shared" si="110"/>
        <v>10</v>
      </c>
      <c r="B605" t="str">
        <f t="shared" ca="1" si="111"/>
        <v>PE</v>
      </c>
      <c r="C605" t="str">
        <f t="shared" si="112"/>
        <v>G-32PE</v>
      </c>
      <c r="D605" t="s">
        <v>1012</v>
      </c>
      <c r="E605">
        <f t="shared" ca="1" si="109"/>
        <v>0</v>
      </c>
      <c r="H605" t="str">
        <f t="shared" ca="1" si="108"/>
        <v>'GOOD PE'!</v>
      </c>
      <c r="I605" s="463">
        <f t="shared" ca="1" si="113"/>
        <v>0</v>
      </c>
      <c r="J605" s="463">
        <f t="shared" ca="1" si="114"/>
        <v>0</v>
      </c>
      <c r="K605">
        <f t="shared" ca="1" si="115"/>
        <v>0</v>
      </c>
      <c r="L605">
        <f t="shared" ca="1" si="116"/>
        <v>0</v>
      </c>
      <c r="M605" t="str">
        <f t="shared" ca="1" si="117"/>
        <v>'GOOD PE'!</v>
      </c>
      <c r="N605">
        <f t="shared" ca="1" si="117"/>
        <v>0</v>
      </c>
      <c r="O605" t="str">
        <f t="shared" ca="1" si="118"/>
        <v>C:AP</v>
      </c>
      <c r="P605" t="str">
        <f t="shared" ca="1" si="119"/>
        <v>C9:AP9</v>
      </c>
    </row>
    <row r="606" spans="1:16">
      <c r="A606" t="str">
        <f t="shared" si="110"/>
        <v>11</v>
      </c>
      <c r="B606" t="str">
        <f t="shared" ca="1" si="111"/>
        <v>PE</v>
      </c>
      <c r="C606" t="str">
        <f t="shared" si="112"/>
        <v>G-32PE</v>
      </c>
      <c r="D606" t="s">
        <v>1013</v>
      </c>
      <c r="E606">
        <f t="shared" ca="1" si="109"/>
        <v>0</v>
      </c>
      <c r="H606" t="str">
        <f t="shared" ca="1" si="108"/>
        <v>'GOOD PE'!</v>
      </c>
      <c r="I606" s="463">
        <f t="shared" ca="1" si="113"/>
        <v>0</v>
      </c>
      <c r="J606" s="463">
        <f t="shared" ca="1" si="114"/>
        <v>0</v>
      </c>
      <c r="K606">
        <f t="shared" ca="1" si="115"/>
        <v>0</v>
      </c>
      <c r="L606">
        <f t="shared" ca="1" si="116"/>
        <v>0</v>
      </c>
      <c r="M606" t="str">
        <f t="shared" ca="1" si="117"/>
        <v>'GOOD PE'!</v>
      </c>
      <c r="N606">
        <f t="shared" ca="1" si="117"/>
        <v>0</v>
      </c>
      <c r="O606" t="str">
        <f t="shared" ca="1" si="118"/>
        <v>C:AP</v>
      </c>
      <c r="P606" t="str">
        <f t="shared" ca="1" si="119"/>
        <v>C9:AP9</v>
      </c>
    </row>
    <row r="607" spans="1:16">
      <c r="A607" t="str">
        <f t="shared" si="110"/>
        <v>12</v>
      </c>
      <c r="B607" t="str">
        <f t="shared" ca="1" si="111"/>
        <v>PE</v>
      </c>
      <c r="C607" t="str">
        <f t="shared" si="112"/>
        <v>G-32PE</v>
      </c>
      <c r="D607" t="s">
        <v>1014</v>
      </c>
      <c r="E607">
        <f t="shared" ca="1" si="109"/>
        <v>0</v>
      </c>
      <c r="H607" t="str">
        <f t="shared" ca="1" si="108"/>
        <v>'GOOD PE'!</v>
      </c>
      <c r="I607" s="463">
        <f t="shared" ca="1" si="113"/>
        <v>0</v>
      </c>
      <c r="J607" s="463">
        <f t="shared" ca="1" si="114"/>
        <v>0</v>
      </c>
      <c r="K607">
        <f t="shared" ca="1" si="115"/>
        <v>0</v>
      </c>
      <c r="L607">
        <f t="shared" ca="1" si="116"/>
        <v>0</v>
      </c>
      <c r="M607" t="str">
        <f t="shared" ca="1" si="117"/>
        <v>'GOOD PE'!</v>
      </c>
      <c r="N607">
        <f t="shared" ca="1" si="117"/>
        <v>0</v>
      </c>
      <c r="O607" t="str">
        <f t="shared" ca="1" si="118"/>
        <v>C:AP</v>
      </c>
      <c r="P607" t="str">
        <f t="shared" ca="1" si="119"/>
        <v>C9:AP9</v>
      </c>
    </row>
    <row r="608" spans="1:16">
      <c r="A608" t="str">
        <f t="shared" si="110"/>
        <v>13</v>
      </c>
      <c r="B608" t="str">
        <f t="shared" ca="1" si="111"/>
        <v>PE</v>
      </c>
      <c r="C608" t="str">
        <f t="shared" si="112"/>
        <v>G-32PE</v>
      </c>
      <c r="D608" t="s">
        <v>1015</v>
      </c>
      <c r="E608">
        <f t="shared" ca="1" si="109"/>
        <v>0</v>
      </c>
      <c r="H608" t="str">
        <f t="shared" ca="1" si="108"/>
        <v>'GOOD PE'!</v>
      </c>
      <c r="I608" s="463">
        <f t="shared" ca="1" si="113"/>
        <v>0</v>
      </c>
      <c r="J608" s="463">
        <f t="shared" ca="1" si="114"/>
        <v>0</v>
      </c>
      <c r="K608">
        <f t="shared" ca="1" si="115"/>
        <v>0</v>
      </c>
      <c r="L608">
        <f t="shared" ca="1" si="116"/>
        <v>0</v>
      </c>
      <c r="M608" t="str">
        <f t="shared" ca="1" si="117"/>
        <v>'GOOD PE'!</v>
      </c>
      <c r="N608">
        <f t="shared" ca="1" si="117"/>
        <v>0</v>
      </c>
      <c r="O608" t="str">
        <f t="shared" ca="1" si="118"/>
        <v>C:AP</v>
      </c>
      <c r="P608" t="str">
        <f t="shared" ca="1" si="119"/>
        <v>C9:AP9</v>
      </c>
    </row>
    <row r="609" spans="1:16">
      <c r="A609" t="str">
        <f t="shared" si="110"/>
        <v>14</v>
      </c>
      <c r="B609" t="str">
        <f t="shared" ca="1" si="111"/>
        <v>PE</v>
      </c>
      <c r="C609" t="str">
        <f t="shared" si="112"/>
        <v>G-32PE</v>
      </c>
      <c r="D609" t="s">
        <v>1395</v>
      </c>
      <c r="E609">
        <f t="shared" ca="1" si="109"/>
        <v>0</v>
      </c>
      <c r="H609" t="str">
        <f t="shared" ca="1" si="108"/>
        <v>'GOOD PE'!</v>
      </c>
      <c r="I609" s="463">
        <f t="shared" ca="1" si="113"/>
        <v>0</v>
      </c>
      <c r="J609" s="463">
        <f t="shared" ca="1" si="114"/>
        <v>0</v>
      </c>
      <c r="K609">
        <f t="shared" ca="1" si="115"/>
        <v>0</v>
      </c>
      <c r="L609">
        <f t="shared" ca="1" si="116"/>
        <v>0</v>
      </c>
      <c r="M609" t="str">
        <f t="shared" ca="1" si="117"/>
        <v>'GOOD PE'!</v>
      </c>
      <c r="N609">
        <f t="shared" ca="1" si="117"/>
        <v>0</v>
      </c>
      <c r="O609" t="str">
        <f t="shared" ca="1" si="118"/>
        <v>C:AP</v>
      </c>
      <c r="P609" t="str">
        <f t="shared" ca="1" si="119"/>
        <v>C9:AP9</v>
      </c>
    </row>
    <row r="610" spans="1:16">
      <c r="A610" t="str">
        <f t="shared" si="110"/>
        <v>15</v>
      </c>
      <c r="B610" t="str">
        <f t="shared" ca="1" si="111"/>
        <v>PE</v>
      </c>
      <c r="C610" t="str">
        <f t="shared" si="112"/>
        <v>G-32PE</v>
      </c>
      <c r="D610" t="s">
        <v>1016</v>
      </c>
      <c r="E610">
        <f t="shared" ca="1" si="109"/>
        <v>0</v>
      </c>
      <c r="H610" t="str">
        <f t="shared" ca="1" si="108"/>
        <v>'GOOD PE'!</v>
      </c>
      <c r="I610" s="463">
        <f t="shared" ca="1" si="113"/>
        <v>0</v>
      </c>
      <c r="J610" s="463">
        <f t="shared" ca="1" si="114"/>
        <v>0</v>
      </c>
      <c r="K610">
        <f t="shared" ca="1" si="115"/>
        <v>0</v>
      </c>
      <c r="L610">
        <f t="shared" ca="1" si="116"/>
        <v>0</v>
      </c>
      <c r="M610" t="str">
        <f t="shared" ca="1" si="117"/>
        <v>'GOOD PE'!</v>
      </c>
      <c r="N610">
        <f t="shared" ca="1" si="117"/>
        <v>0</v>
      </c>
      <c r="O610" t="str">
        <f t="shared" ca="1" si="118"/>
        <v>C:AP</v>
      </c>
      <c r="P610" t="str">
        <f t="shared" ca="1" si="119"/>
        <v>C9:AP9</v>
      </c>
    </row>
    <row r="611" spans="1:16">
      <c r="A611" t="str">
        <f t="shared" si="110"/>
        <v>19</v>
      </c>
      <c r="B611" t="str">
        <f t="shared" ca="1" si="111"/>
        <v>PE</v>
      </c>
      <c r="C611" t="str">
        <f t="shared" si="112"/>
        <v>G-32PE</v>
      </c>
      <c r="D611" t="s">
        <v>1396</v>
      </c>
      <c r="E611">
        <f t="shared" ca="1" si="109"/>
        <v>0</v>
      </c>
      <c r="H611" t="str">
        <f t="shared" ca="1" si="108"/>
        <v>'GOOD PE'!</v>
      </c>
      <c r="I611" s="463">
        <f t="shared" ca="1" si="113"/>
        <v>0</v>
      </c>
      <c r="J611" s="463">
        <f t="shared" ca="1" si="114"/>
        <v>0</v>
      </c>
      <c r="K611">
        <f t="shared" ca="1" si="115"/>
        <v>0</v>
      </c>
      <c r="L611">
        <f t="shared" ca="1" si="116"/>
        <v>0</v>
      </c>
      <c r="M611" t="str">
        <f t="shared" ca="1" si="117"/>
        <v>'GOOD PE'!</v>
      </c>
      <c r="N611">
        <f t="shared" ca="1" si="117"/>
        <v>0</v>
      </c>
      <c r="O611" t="str">
        <f t="shared" ca="1" si="118"/>
        <v>C:AP</v>
      </c>
      <c r="P611" t="str">
        <f t="shared" ca="1" si="119"/>
        <v>C9:AP9</v>
      </c>
    </row>
    <row r="612" spans="1:16">
      <c r="A612" t="str">
        <f t="shared" si="110"/>
        <v>34</v>
      </c>
      <c r="B612" t="str">
        <f t="shared" ca="1" si="111"/>
        <v>PE</v>
      </c>
      <c r="C612" t="str">
        <f t="shared" si="112"/>
        <v>G-32PE</v>
      </c>
      <c r="D612" t="s">
        <v>1397</v>
      </c>
      <c r="E612">
        <f t="shared" ca="1" si="109"/>
        <v>0</v>
      </c>
      <c r="H612" t="str">
        <f t="shared" ca="1" si="108"/>
        <v>'GOOD PE'!</v>
      </c>
      <c r="I612" s="463">
        <f t="shared" ca="1" si="113"/>
        <v>0</v>
      </c>
      <c r="J612" s="463">
        <f t="shared" ca="1" si="114"/>
        <v>0</v>
      </c>
      <c r="K612">
        <f t="shared" ca="1" si="115"/>
        <v>0</v>
      </c>
      <c r="L612">
        <f t="shared" ca="1" si="116"/>
        <v>0</v>
      </c>
      <c r="M612" t="str">
        <f t="shared" ca="1" si="117"/>
        <v>'GOOD PE'!</v>
      </c>
      <c r="N612">
        <f t="shared" ca="1" si="117"/>
        <v>0</v>
      </c>
      <c r="O612" t="str">
        <f t="shared" ca="1" si="118"/>
        <v>C:AP</v>
      </c>
      <c r="P612" t="str">
        <f t="shared" ca="1" si="119"/>
        <v>C9:AP9</v>
      </c>
    </row>
    <row r="613" spans="1:16">
      <c r="A613" t="str">
        <f t="shared" si="110"/>
        <v>35</v>
      </c>
      <c r="B613" t="str">
        <f t="shared" ca="1" si="111"/>
        <v>PE</v>
      </c>
      <c r="C613" t="str">
        <f t="shared" si="112"/>
        <v>G-32PE</v>
      </c>
      <c r="D613" t="s">
        <v>1398</v>
      </c>
      <c r="E613">
        <f t="shared" ca="1" si="109"/>
        <v>0</v>
      </c>
      <c r="H613" t="str">
        <f t="shared" ca="1" si="108"/>
        <v>'GOOD PE'!</v>
      </c>
      <c r="I613" s="463">
        <f t="shared" ca="1" si="113"/>
        <v>0</v>
      </c>
      <c r="J613" s="463">
        <f t="shared" ca="1" si="114"/>
        <v>0</v>
      </c>
      <c r="K613">
        <f t="shared" ca="1" si="115"/>
        <v>0</v>
      </c>
      <c r="L613">
        <f t="shared" ca="1" si="116"/>
        <v>0</v>
      </c>
      <c r="M613" t="str">
        <f t="shared" ca="1" si="117"/>
        <v>'GOOD PE'!</v>
      </c>
      <c r="N613">
        <f t="shared" ca="1" si="117"/>
        <v>0</v>
      </c>
      <c r="O613" t="str">
        <f t="shared" ca="1" si="118"/>
        <v>C:AP</v>
      </c>
      <c r="P613" t="str">
        <f t="shared" ca="1" si="119"/>
        <v>C9:AP9</v>
      </c>
    </row>
    <row r="614" spans="1:16">
      <c r="A614" t="str">
        <f t="shared" si="110"/>
        <v>36</v>
      </c>
      <c r="B614" t="str">
        <f t="shared" ca="1" si="111"/>
        <v>PE</v>
      </c>
      <c r="C614" t="str">
        <f t="shared" si="112"/>
        <v>G-32PE</v>
      </c>
      <c r="D614" t="s">
        <v>1399</v>
      </c>
      <c r="E614">
        <f t="shared" ca="1" si="109"/>
        <v>0</v>
      </c>
      <c r="H614" t="str">
        <f t="shared" ca="1" si="108"/>
        <v>'GOOD PE'!</v>
      </c>
      <c r="I614" s="463">
        <f t="shared" ca="1" si="113"/>
        <v>0</v>
      </c>
      <c r="J614" s="463">
        <f t="shared" ca="1" si="114"/>
        <v>0</v>
      </c>
      <c r="K614">
        <f t="shared" ca="1" si="115"/>
        <v>0</v>
      </c>
      <c r="L614">
        <f t="shared" ca="1" si="116"/>
        <v>0</v>
      </c>
      <c r="M614" t="str">
        <f t="shared" ca="1" si="117"/>
        <v>'GOOD PE'!</v>
      </c>
      <c r="N614">
        <f t="shared" ca="1" si="117"/>
        <v>0</v>
      </c>
      <c r="O614" t="str">
        <f t="shared" ca="1" si="118"/>
        <v>C:AP</v>
      </c>
      <c r="P614" t="str">
        <f t="shared" ca="1" si="119"/>
        <v>C9:AP9</v>
      </c>
    </row>
    <row r="615" spans="1:16">
      <c r="A615" t="str">
        <f t="shared" si="110"/>
        <v>01</v>
      </c>
      <c r="B615" t="str">
        <f t="shared" ca="1" si="111"/>
        <v>PE</v>
      </c>
      <c r="C615" t="str">
        <f t="shared" si="112"/>
        <v>G-33PE</v>
      </c>
      <c r="D615" t="s">
        <v>1017</v>
      </c>
      <c r="E615">
        <f t="shared" ca="1" si="109"/>
        <v>0</v>
      </c>
      <c r="H615" t="str">
        <f t="shared" ca="1" si="108"/>
        <v>'GOOD PE'!</v>
      </c>
      <c r="I615" s="463">
        <f t="shared" ca="1" si="113"/>
        <v>0</v>
      </c>
      <c r="J615" s="463">
        <f t="shared" ca="1" si="114"/>
        <v>0</v>
      </c>
      <c r="K615">
        <f t="shared" ca="1" si="115"/>
        <v>0</v>
      </c>
      <c r="L615">
        <f t="shared" ca="1" si="116"/>
        <v>0</v>
      </c>
      <c r="M615" t="str">
        <f t="shared" ca="1" si="117"/>
        <v>'GOOD PE'!</v>
      </c>
      <c r="N615">
        <f t="shared" ca="1" si="117"/>
        <v>0</v>
      </c>
      <c r="O615" t="str">
        <f t="shared" ca="1" si="118"/>
        <v>C:AP</v>
      </c>
      <c r="P615" t="str">
        <f t="shared" ca="1" si="119"/>
        <v>C9:AP9</v>
      </c>
    </row>
    <row r="616" spans="1:16">
      <c r="A616" t="str">
        <f t="shared" si="110"/>
        <v>02</v>
      </c>
      <c r="B616" t="str">
        <f t="shared" ca="1" si="111"/>
        <v>PE</v>
      </c>
      <c r="C616" t="str">
        <f t="shared" si="112"/>
        <v>G-33PE</v>
      </c>
      <c r="D616" t="s">
        <v>1018</v>
      </c>
      <c r="E616">
        <f t="shared" ca="1" si="109"/>
        <v>0</v>
      </c>
      <c r="H616" t="str">
        <f t="shared" ca="1" si="108"/>
        <v>'GOOD PE'!</v>
      </c>
      <c r="I616" s="463">
        <f t="shared" ca="1" si="113"/>
        <v>0</v>
      </c>
      <c r="J616" s="463">
        <f t="shared" ca="1" si="114"/>
        <v>0</v>
      </c>
      <c r="K616">
        <f t="shared" ca="1" si="115"/>
        <v>0</v>
      </c>
      <c r="L616">
        <f t="shared" ca="1" si="116"/>
        <v>0</v>
      </c>
      <c r="M616" t="str">
        <f t="shared" ca="1" si="117"/>
        <v>'GOOD PE'!</v>
      </c>
      <c r="N616">
        <f t="shared" ca="1" si="117"/>
        <v>0</v>
      </c>
      <c r="O616" t="str">
        <f t="shared" ca="1" si="118"/>
        <v>C:AP</v>
      </c>
      <c r="P616" t="str">
        <f t="shared" ca="1" si="119"/>
        <v>C9:AP9</v>
      </c>
    </row>
    <row r="617" spans="1:16">
      <c r="A617" t="str">
        <f t="shared" si="110"/>
        <v>03</v>
      </c>
      <c r="B617" t="str">
        <f t="shared" ca="1" si="111"/>
        <v>PE</v>
      </c>
      <c r="C617" t="str">
        <f t="shared" si="112"/>
        <v>G-33PE</v>
      </c>
      <c r="D617" t="s">
        <v>1019</v>
      </c>
      <c r="E617">
        <f t="shared" ca="1" si="109"/>
        <v>0</v>
      </c>
      <c r="H617" t="str">
        <f t="shared" ca="1" si="108"/>
        <v>'GOOD PE'!</v>
      </c>
      <c r="I617" s="463">
        <f t="shared" ca="1" si="113"/>
        <v>0</v>
      </c>
      <c r="J617" s="463">
        <f t="shared" ca="1" si="114"/>
        <v>0</v>
      </c>
      <c r="K617">
        <f t="shared" ca="1" si="115"/>
        <v>0</v>
      </c>
      <c r="L617">
        <f t="shared" ca="1" si="116"/>
        <v>0</v>
      </c>
      <c r="M617" t="str">
        <f t="shared" ca="1" si="117"/>
        <v>'GOOD PE'!</v>
      </c>
      <c r="N617">
        <f t="shared" ca="1" si="117"/>
        <v>0</v>
      </c>
      <c r="O617" t="str">
        <f t="shared" ca="1" si="118"/>
        <v>C:AP</v>
      </c>
      <c r="P617" t="str">
        <f t="shared" ca="1" si="119"/>
        <v>C9:AP9</v>
      </c>
    </row>
    <row r="618" spans="1:16">
      <c r="A618" t="str">
        <f t="shared" si="110"/>
        <v>04</v>
      </c>
      <c r="B618" t="str">
        <f t="shared" ca="1" si="111"/>
        <v>PE</v>
      </c>
      <c r="C618" t="str">
        <f t="shared" si="112"/>
        <v>G-33PE</v>
      </c>
      <c r="D618" t="s">
        <v>1020</v>
      </c>
      <c r="E618">
        <f t="shared" ca="1" si="109"/>
        <v>0</v>
      </c>
      <c r="H618" t="str">
        <f t="shared" ca="1" si="108"/>
        <v>'GOOD PE'!</v>
      </c>
      <c r="I618" s="463">
        <f t="shared" ca="1" si="113"/>
        <v>0</v>
      </c>
      <c r="J618" s="463">
        <f t="shared" ca="1" si="114"/>
        <v>0</v>
      </c>
      <c r="K618">
        <f t="shared" ca="1" si="115"/>
        <v>0</v>
      </c>
      <c r="L618">
        <f t="shared" ca="1" si="116"/>
        <v>0</v>
      </c>
      <c r="M618" t="str">
        <f t="shared" ca="1" si="117"/>
        <v>'GOOD PE'!</v>
      </c>
      <c r="N618">
        <f t="shared" ca="1" si="117"/>
        <v>0</v>
      </c>
      <c r="O618" t="str">
        <f t="shared" ca="1" si="118"/>
        <v>C:AP</v>
      </c>
      <c r="P618" t="str">
        <f t="shared" ca="1" si="119"/>
        <v>C9:AP9</v>
      </c>
    </row>
    <row r="619" spans="1:16">
      <c r="A619" t="str">
        <f t="shared" si="110"/>
        <v>05</v>
      </c>
      <c r="B619" t="str">
        <f t="shared" ca="1" si="111"/>
        <v>PE</v>
      </c>
      <c r="C619" t="str">
        <f t="shared" si="112"/>
        <v>G-33PE</v>
      </c>
      <c r="D619" t="s">
        <v>1021</v>
      </c>
      <c r="E619">
        <f t="shared" ca="1" si="109"/>
        <v>0</v>
      </c>
      <c r="H619" t="str">
        <f t="shared" ca="1" si="108"/>
        <v>'GOOD PE'!</v>
      </c>
      <c r="I619" s="463">
        <f t="shared" ca="1" si="113"/>
        <v>0</v>
      </c>
      <c r="J619" s="463">
        <f t="shared" ca="1" si="114"/>
        <v>0</v>
      </c>
      <c r="K619">
        <f t="shared" ca="1" si="115"/>
        <v>0</v>
      </c>
      <c r="L619">
        <f t="shared" ca="1" si="116"/>
        <v>0</v>
      </c>
      <c r="M619" t="str">
        <f t="shared" ca="1" si="117"/>
        <v>'GOOD PE'!</v>
      </c>
      <c r="N619">
        <f t="shared" ca="1" si="117"/>
        <v>0</v>
      </c>
      <c r="O619" t="str">
        <f t="shared" ca="1" si="118"/>
        <v>C:AP</v>
      </c>
      <c r="P619" t="str">
        <f t="shared" ca="1" si="119"/>
        <v>C9:AP9</v>
      </c>
    </row>
    <row r="620" spans="1:16">
      <c r="A620" t="str">
        <f t="shared" si="110"/>
        <v>06</v>
      </c>
      <c r="B620" t="str">
        <f t="shared" ca="1" si="111"/>
        <v>PE</v>
      </c>
      <c r="C620" t="str">
        <f t="shared" si="112"/>
        <v>G-33PE</v>
      </c>
      <c r="D620" t="s">
        <v>1022</v>
      </c>
      <c r="E620">
        <f t="shared" ca="1" si="109"/>
        <v>0</v>
      </c>
      <c r="H620" t="str">
        <f t="shared" ca="1" si="108"/>
        <v>'GOOD PE'!</v>
      </c>
      <c r="I620" s="463">
        <f t="shared" ca="1" si="113"/>
        <v>0</v>
      </c>
      <c r="J620" s="463">
        <f t="shared" ca="1" si="114"/>
        <v>0</v>
      </c>
      <c r="K620">
        <f t="shared" ca="1" si="115"/>
        <v>0</v>
      </c>
      <c r="L620">
        <f t="shared" ca="1" si="116"/>
        <v>0</v>
      </c>
      <c r="M620" t="str">
        <f t="shared" ca="1" si="117"/>
        <v>'GOOD PE'!</v>
      </c>
      <c r="N620">
        <f t="shared" ca="1" si="117"/>
        <v>0</v>
      </c>
      <c r="O620" t="str">
        <f t="shared" ca="1" si="118"/>
        <v>C:AP</v>
      </c>
      <c r="P620" t="str">
        <f t="shared" ca="1" si="119"/>
        <v>C9:AP9</v>
      </c>
    </row>
    <row r="621" spans="1:16">
      <c r="A621" t="str">
        <f t="shared" si="110"/>
        <v>07</v>
      </c>
      <c r="B621" t="str">
        <f t="shared" ca="1" si="111"/>
        <v>PE</v>
      </c>
      <c r="C621" t="str">
        <f t="shared" si="112"/>
        <v>G-33PE</v>
      </c>
      <c r="D621" t="s">
        <v>1023</v>
      </c>
      <c r="E621">
        <f t="shared" ca="1" si="109"/>
        <v>0</v>
      </c>
      <c r="H621" t="str">
        <f t="shared" ca="1" si="108"/>
        <v>'GOOD PE'!</v>
      </c>
      <c r="I621" s="463">
        <f t="shared" ca="1" si="113"/>
        <v>0</v>
      </c>
      <c r="J621" s="463">
        <f t="shared" ca="1" si="114"/>
        <v>0</v>
      </c>
      <c r="K621">
        <f t="shared" ca="1" si="115"/>
        <v>0</v>
      </c>
      <c r="L621">
        <f t="shared" ca="1" si="116"/>
        <v>0</v>
      </c>
      <c r="M621" t="str">
        <f t="shared" ca="1" si="117"/>
        <v>'GOOD PE'!</v>
      </c>
      <c r="N621">
        <f t="shared" ca="1" si="117"/>
        <v>0</v>
      </c>
      <c r="O621" t="str">
        <f t="shared" ca="1" si="118"/>
        <v>C:AP</v>
      </c>
      <c r="P621" t="str">
        <f t="shared" ca="1" si="119"/>
        <v>C9:AP9</v>
      </c>
    </row>
    <row r="622" spans="1:16">
      <c r="A622" t="str">
        <f t="shared" si="110"/>
        <v>08</v>
      </c>
      <c r="B622" t="str">
        <f t="shared" ca="1" si="111"/>
        <v>PE</v>
      </c>
      <c r="C622" t="str">
        <f t="shared" si="112"/>
        <v>G-33PE</v>
      </c>
      <c r="D622" t="s">
        <v>1024</v>
      </c>
      <c r="E622">
        <f t="shared" ca="1" si="109"/>
        <v>0</v>
      </c>
      <c r="H622" t="str">
        <f t="shared" ca="1" si="108"/>
        <v>'GOOD PE'!</v>
      </c>
      <c r="I622" s="463">
        <f t="shared" ca="1" si="113"/>
        <v>0</v>
      </c>
      <c r="J622" s="463">
        <f t="shared" ca="1" si="114"/>
        <v>0</v>
      </c>
      <c r="K622">
        <f t="shared" ca="1" si="115"/>
        <v>0</v>
      </c>
      <c r="L622">
        <f t="shared" ca="1" si="116"/>
        <v>0</v>
      </c>
      <c r="M622" t="str">
        <f t="shared" ca="1" si="117"/>
        <v>'GOOD PE'!</v>
      </c>
      <c r="N622">
        <f t="shared" ca="1" si="117"/>
        <v>0</v>
      </c>
      <c r="O622" t="str">
        <f t="shared" ca="1" si="118"/>
        <v>C:AP</v>
      </c>
      <c r="P622" t="str">
        <f t="shared" ca="1" si="119"/>
        <v>C9:AP9</v>
      </c>
    </row>
    <row r="623" spans="1:16">
      <c r="A623" t="str">
        <f t="shared" si="110"/>
        <v>09</v>
      </c>
      <c r="B623" t="str">
        <f t="shared" ca="1" si="111"/>
        <v>PE</v>
      </c>
      <c r="C623" t="str">
        <f t="shared" si="112"/>
        <v>G-33PE</v>
      </c>
      <c r="D623" t="s">
        <v>1025</v>
      </c>
      <c r="E623">
        <f t="shared" ca="1" si="109"/>
        <v>0</v>
      </c>
      <c r="H623" t="str">
        <f t="shared" ca="1" si="108"/>
        <v>'GOOD PE'!</v>
      </c>
      <c r="I623" s="463">
        <f t="shared" ca="1" si="113"/>
        <v>0</v>
      </c>
      <c r="J623" s="463">
        <f t="shared" ca="1" si="114"/>
        <v>0</v>
      </c>
      <c r="K623">
        <f t="shared" ca="1" si="115"/>
        <v>0</v>
      </c>
      <c r="L623">
        <f t="shared" ca="1" si="116"/>
        <v>0</v>
      </c>
      <c r="M623" t="str">
        <f t="shared" ca="1" si="117"/>
        <v>'GOOD PE'!</v>
      </c>
      <c r="N623">
        <f t="shared" ca="1" si="117"/>
        <v>0</v>
      </c>
      <c r="O623" t="str">
        <f t="shared" ca="1" si="118"/>
        <v>C:AP</v>
      </c>
      <c r="P623" t="str">
        <f t="shared" ca="1" si="119"/>
        <v>C9:AP9</v>
      </c>
    </row>
    <row r="624" spans="1:16">
      <c r="A624" t="str">
        <f t="shared" si="110"/>
        <v>10</v>
      </c>
      <c r="B624" t="str">
        <f t="shared" ca="1" si="111"/>
        <v>PE</v>
      </c>
      <c r="C624" t="str">
        <f t="shared" si="112"/>
        <v>G-33PE</v>
      </c>
      <c r="D624" t="s">
        <v>1026</v>
      </c>
      <c r="E624">
        <f t="shared" ca="1" si="109"/>
        <v>0</v>
      </c>
      <c r="H624" t="str">
        <f t="shared" ca="1" si="108"/>
        <v>'GOOD PE'!</v>
      </c>
      <c r="I624" s="463">
        <f t="shared" ca="1" si="113"/>
        <v>0</v>
      </c>
      <c r="J624" s="463">
        <f t="shared" ca="1" si="114"/>
        <v>0</v>
      </c>
      <c r="K624">
        <f t="shared" ca="1" si="115"/>
        <v>0</v>
      </c>
      <c r="L624">
        <f t="shared" ca="1" si="116"/>
        <v>0</v>
      </c>
      <c r="M624" t="str">
        <f t="shared" ca="1" si="117"/>
        <v>'GOOD PE'!</v>
      </c>
      <c r="N624">
        <f t="shared" ca="1" si="117"/>
        <v>0</v>
      </c>
      <c r="O624" t="str">
        <f t="shared" ca="1" si="118"/>
        <v>C:AP</v>
      </c>
      <c r="P624" t="str">
        <f t="shared" ca="1" si="119"/>
        <v>C9:AP9</v>
      </c>
    </row>
    <row r="625" spans="1:16">
      <c r="A625" t="str">
        <f t="shared" si="110"/>
        <v>11</v>
      </c>
      <c r="B625" t="str">
        <f t="shared" ca="1" si="111"/>
        <v>PE</v>
      </c>
      <c r="C625" t="str">
        <f t="shared" si="112"/>
        <v>G-33PE</v>
      </c>
      <c r="D625" t="s">
        <v>1027</v>
      </c>
      <c r="E625">
        <f t="shared" ca="1" si="109"/>
        <v>0</v>
      </c>
      <c r="H625" t="str">
        <f t="shared" ca="1" si="108"/>
        <v>'GOOD PE'!</v>
      </c>
      <c r="I625" s="463">
        <f t="shared" ca="1" si="113"/>
        <v>0</v>
      </c>
      <c r="J625" s="463">
        <f t="shared" ca="1" si="114"/>
        <v>0</v>
      </c>
      <c r="K625">
        <f t="shared" ca="1" si="115"/>
        <v>0</v>
      </c>
      <c r="L625">
        <f t="shared" ca="1" si="116"/>
        <v>0</v>
      </c>
      <c r="M625" t="str">
        <f t="shared" ca="1" si="117"/>
        <v>'GOOD PE'!</v>
      </c>
      <c r="N625">
        <f t="shared" ca="1" si="117"/>
        <v>0</v>
      </c>
      <c r="O625" t="str">
        <f t="shared" ca="1" si="118"/>
        <v>C:AP</v>
      </c>
      <c r="P625" t="str">
        <f t="shared" ca="1" si="119"/>
        <v>C9:AP9</v>
      </c>
    </row>
    <row r="626" spans="1:16">
      <c r="A626" t="str">
        <f t="shared" si="110"/>
        <v>12</v>
      </c>
      <c r="B626" t="str">
        <f t="shared" ca="1" si="111"/>
        <v>PE</v>
      </c>
      <c r="C626" t="str">
        <f t="shared" si="112"/>
        <v>G-33PE</v>
      </c>
      <c r="D626" t="s">
        <v>1028</v>
      </c>
      <c r="E626">
        <f t="shared" ca="1" si="109"/>
        <v>0</v>
      </c>
      <c r="H626" t="str">
        <f t="shared" ca="1" si="108"/>
        <v>'GOOD PE'!</v>
      </c>
      <c r="I626" s="463">
        <f t="shared" ca="1" si="113"/>
        <v>0</v>
      </c>
      <c r="J626" s="463">
        <f t="shared" ca="1" si="114"/>
        <v>0</v>
      </c>
      <c r="K626">
        <f t="shared" ca="1" si="115"/>
        <v>0</v>
      </c>
      <c r="L626">
        <f t="shared" ca="1" si="116"/>
        <v>0</v>
      </c>
      <c r="M626" t="str">
        <f t="shared" ca="1" si="117"/>
        <v>'GOOD PE'!</v>
      </c>
      <c r="N626">
        <f t="shared" ca="1" si="117"/>
        <v>0</v>
      </c>
      <c r="O626" t="str">
        <f t="shared" ca="1" si="118"/>
        <v>C:AP</v>
      </c>
      <c r="P626" t="str">
        <f t="shared" ca="1" si="119"/>
        <v>C9:AP9</v>
      </c>
    </row>
    <row r="627" spans="1:16">
      <c r="A627" t="str">
        <f t="shared" si="110"/>
        <v>13</v>
      </c>
      <c r="B627" t="str">
        <f t="shared" ca="1" si="111"/>
        <v>PE</v>
      </c>
      <c r="C627" t="str">
        <f t="shared" si="112"/>
        <v>G-33PE</v>
      </c>
      <c r="D627" t="s">
        <v>1029</v>
      </c>
      <c r="E627">
        <f t="shared" ca="1" si="109"/>
        <v>0</v>
      </c>
      <c r="H627" t="str">
        <f t="shared" ca="1" si="108"/>
        <v>'GOOD PE'!</v>
      </c>
      <c r="I627" s="463">
        <f t="shared" ca="1" si="113"/>
        <v>0</v>
      </c>
      <c r="J627" s="463">
        <f t="shared" ca="1" si="114"/>
        <v>0</v>
      </c>
      <c r="K627">
        <f t="shared" ca="1" si="115"/>
        <v>0</v>
      </c>
      <c r="L627">
        <f t="shared" ca="1" si="116"/>
        <v>0</v>
      </c>
      <c r="M627" t="str">
        <f t="shared" ca="1" si="117"/>
        <v>'GOOD PE'!</v>
      </c>
      <c r="N627">
        <f t="shared" ca="1" si="117"/>
        <v>0</v>
      </c>
      <c r="O627" t="str">
        <f t="shared" ca="1" si="118"/>
        <v>C:AP</v>
      </c>
      <c r="P627" t="str">
        <f t="shared" ca="1" si="119"/>
        <v>C9:AP9</v>
      </c>
    </row>
    <row r="628" spans="1:16">
      <c r="A628" t="str">
        <f t="shared" si="110"/>
        <v>14</v>
      </c>
      <c r="B628" t="str">
        <f t="shared" ca="1" si="111"/>
        <v>PE</v>
      </c>
      <c r="C628" t="str">
        <f t="shared" si="112"/>
        <v>G-33PE</v>
      </c>
      <c r="D628" t="s">
        <v>1400</v>
      </c>
      <c r="E628">
        <f t="shared" ca="1" si="109"/>
        <v>0</v>
      </c>
      <c r="H628" t="str">
        <f t="shared" ref="H628:H691" ca="1" si="120">IF(I628&lt;&gt;0,I628,IF(J628&lt;&gt;0,J628,IF(K628&lt;&gt;0,K628,IF(L628&lt;&gt;0,L628,IF(M628&lt;&gt;0,M628,"")))))</f>
        <v>'GOOD PE'!</v>
      </c>
      <c r="I628" s="463">
        <f t="shared" ca="1" si="113"/>
        <v>0</v>
      </c>
      <c r="J628" s="463">
        <f t="shared" ca="1" si="114"/>
        <v>0</v>
      </c>
      <c r="K628">
        <f t="shared" ca="1" si="115"/>
        <v>0</v>
      </c>
      <c r="L628">
        <f t="shared" ca="1" si="116"/>
        <v>0</v>
      </c>
      <c r="M628" t="str">
        <f t="shared" ca="1" si="117"/>
        <v>'GOOD PE'!</v>
      </c>
      <c r="N628">
        <f t="shared" ca="1" si="117"/>
        <v>0</v>
      </c>
      <c r="O628" t="str">
        <f t="shared" ca="1" si="118"/>
        <v>C:AP</v>
      </c>
      <c r="P628" t="str">
        <f t="shared" ca="1" si="119"/>
        <v>C9:AP9</v>
      </c>
    </row>
    <row r="629" spans="1:16">
      <c r="A629" t="str">
        <f t="shared" si="110"/>
        <v>15</v>
      </c>
      <c r="B629" t="str">
        <f t="shared" ca="1" si="111"/>
        <v>PE</v>
      </c>
      <c r="C629" t="str">
        <f t="shared" si="112"/>
        <v>G-33PE</v>
      </c>
      <c r="D629" t="s">
        <v>1030</v>
      </c>
      <c r="E629">
        <f t="shared" ca="1" si="109"/>
        <v>0</v>
      </c>
      <c r="H629" t="str">
        <f t="shared" ca="1" si="120"/>
        <v>'GOOD PE'!</v>
      </c>
      <c r="I629" s="463">
        <f t="shared" ca="1" si="113"/>
        <v>0</v>
      </c>
      <c r="J629" s="463">
        <f t="shared" ca="1" si="114"/>
        <v>0</v>
      </c>
      <c r="K629">
        <f t="shared" ca="1" si="115"/>
        <v>0</v>
      </c>
      <c r="L629">
        <f t="shared" ca="1" si="116"/>
        <v>0</v>
      </c>
      <c r="M629" t="str">
        <f t="shared" ca="1" si="117"/>
        <v>'GOOD PE'!</v>
      </c>
      <c r="N629">
        <f t="shared" ca="1" si="117"/>
        <v>0</v>
      </c>
      <c r="O629" t="str">
        <f t="shared" ca="1" si="118"/>
        <v>C:AP</v>
      </c>
      <c r="P629" t="str">
        <f t="shared" ca="1" si="119"/>
        <v>C9:AP9</v>
      </c>
    </row>
    <row r="630" spans="1:16">
      <c r="A630" t="str">
        <f t="shared" si="110"/>
        <v>19</v>
      </c>
      <c r="B630" t="str">
        <f t="shared" ca="1" si="111"/>
        <v>PE</v>
      </c>
      <c r="C630" t="str">
        <f t="shared" si="112"/>
        <v>G-33PE</v>
      </c>
      <c r="D630" t="s">
        <v>1401</v>
      </c>
      <c r="E630">
        <f t="shared" ca="1" si="109"/>
        <v>0</v>
      </c>
      <c r="H630" t="str">
        <f t="shared" ca="1" si="120"/>
        <v>'GOOD PE'!</v>
      </c>
      <c r="I630" s="463">
        <f t="shared" ca="1" si="113"/>
        <v>0</v>
      </c>
      <c r="J630" s="463">
        <f t="shared" ca="1" si="114"/>
        <v>0</v>
      </c>
      <c r="K630">
        <f t="shared" ca="1" si="115"/>
        <v>0</v>
      </c>
      <c r="L630">
        <f t="shared" ca="1" si="116"/>
        <v>0</v>
      </c>
      <c r="M630" t="str">
        <f t="shared" ca="1" si="117"/>
        <v>'GOOD PE'!</v>
      </c>
      <c r="N630">
        <f t="shared" ca="1" si="117"/>
        <v>0</v>
      </c>
      <c r="O630" t="str">
        <f t="shared" ca="1" si="118"/>
        <v>C:AP</v>
      </c>
      <c r="P630" t="str">
        <f t="shared" ca="1" si="119"/>
        <v>C9:AP9</v>
      </c>
    </row>
    <row r="631" spans="1:16">
      <c r="A631" t="str">
        <f t="shared" si="110"/>
        <v>34</v>
      </c>
      <c r="B631" t="str">
        <f t="shared" ca="1" si="111"/>
        <v>PE</v>
      </c>
      <c r="C631" t="str">
        <f t="shared" si="112"/>
        <v>G-33PE</v>
      </c>
      <c r="D631" t="s">
        <v>1402</v>
      </c>
      <c r="E631">
        <f t="shared" ca="1" si="109"/>
        <v>0</v>
      </c>
      <c r="H631" t="str">
        <f t="shared" ca="1" si="120"/>
        <v>'GOOD PE'!</v>
      </c>
      <c r="I631" s="463">
        <f t="shared" ca="1" si="113"/>
        <v>0</v>
      </c>
      <c r="J631" s="463">
        <f t="shared" ca="1" si="114"/>
        <v>0</v>
      </c>
      <c r="K631">
        <f t="shared" ca="1" si="115"/>
        <v>0</v>
      </c>
      <c r="L631">
        <f t="shared" ca="1" si="116"/>
        <v>0</v>
      </c>
      <c r="M631" t="str">
        <f t="shared" ca="1" si="117"/>
        <v>'GOOD PE'!</v>
      </c>
      <c r="N631">
        <f t="shared" ca="1" si="117"/>
        <v>0</v>
      </c>
      <c r="O631" t="str">
        <f t="shared" ca="1" si="118"/>
        <v>C:AP</v>
      </c>
      <c r="P631" t="str">
        <f t="shared" ca="1" si="119"/>
        <v>C9:AP9</v>
      </c>
    </row>
    <row r="632" spans="1:16">
      <c r="A632" t="str">
        <f t="shared" si="110"/>
        <v>35</v>
      </c>
      <c r="B632" t="str">
        <f t="shared" ca="1" si="111"/>
        <v>PE</v>
      </c>
      <c r="C632" t="str">
        <f t="shared" si="112"/>
        <v>G-33PE</v>
      </c>
      <c r="D632" t="s">
        <v>1403</v>
      </c>
      <c r="E632">
        <f t="shared" ca="1" si="109"/>
        <v>0</v>
      </c>
      <c r="H632" t="str">
        <f t="shared" ca="1" si="120"/>
        <v>'GOOD PE'!</v>
      </c>
      <c r="I632" s="463">
        <f t="shared" ca="1" si="113"/>
        <v>0</v>
      </c>
      <c r="J632" s="463">
        <f t="shared" ca="1" si="114"/>
        <v>0</v>
      </c>
      <c r="K632">
        <f t="shared" ca="1" si="115"/>
        <v>0</v>
      </c>
      <c r="L632">
        <f t="shared" ca="1" si="116"/>
        <v>0</v>
      </c>
      <c r="M632" t="str">
        <f t="shared" ca="1" si="117"/>
        <v>'GOOD PE'!</v>
      </c>
      <c r="N632">
        <f t="shared" ca="1" si="117"/>
        <v>0</v>
      </c>
      <c r="O632" t="str">
        <f t="shared" ca="1" si="118"/>
        <v>C:AP</v>
      </c>
      <c r="P632" t="str">
        <f t="shared" ca="1" si="119"/>
        <v>C9:AP9</v>
      </c>
    </row>
    <row r="633" spans="1:16">
      <c r="A633" t="str">
        <f t="shared" si="110"/>
        <v>36</v>
      </c>
      <c r="B633" t="str">
        <f t="shared" ca="1" si="111"/>
        <v>PE</v>
      </c>
      <c r="C633" t="str">
        <f t="shared" si="112"/>
        <v>G-33PE</v>
      </c>
      <c r="D633" t="s">
        <v>1404</v>
      </c>
      <c r="E633">
        <f t="shared" ca="1" si="109"/>
        <v>0</v>
      </c>
      <c r="H633" t="str">
        <f t="shared" ca="1" si="120"/>
        <v>'GOOD PE'!</v>
      </c>
      <c r="I633" s="463">
        <f t="shared" ca="1" si="113"/>
        <v>0</v>
      </c>
      <c r="J633" s="463">
        <f t="shared" ca="1" si="114"/>
        <v>0</v>
      </c>
      <c r="K633">
        <f t="shared" ca="1" si="115"/>
        <v>0</v>
      </c>
      <c r="L633">
        <f t="shared" ca="1" si="116"/>
        <v>0</v>
      </c>
      <c r="M633" t="str">
        <f t="shared" ca="1" si="117"/>
        <v>'GOOD PE'!</v>
      </c>
      <c r="N633">
        <f t="shared" ca="1" si="117"/>
        <v>0</v>
      </c>
      <c r="O633" t="str">
        <f t="shared" ca="1" si="118"/>
        <v>C:AP</v>
      </c>
      <c r="P633" t="str">
        <f t="shared" ca="1" si="119"/>
        <v>C9:AP9</v>
      </c>
    </row>
    <row r="634" spans="1:16">
      <c r="A634" t="str">
        <f t="shared" si="110"/>
        <v>01</v>
      </c>
      <c r="B634" t="str">
        <f t="shared" ca="1" si="111"/>
        <v>PE</v>
      </c>
      <c r="C634" t="str">
        <f t="shared" si="112"/>
        <v>G-34PE</v>
      </c>
      <c r="D634" t="s">
        <v>1031</v>
      </c>
      <c r="E634">
        <f t="shared" ca="1" si="109"/>
        <v>0</v>
      </c>
      <c r="H634" t="str">
        <f t="shared" ca="1" si="120"/>
        <v>'GOOD PE'!</v>
      </c>
      <c r="I634" s="463">
        <f t="shared" ca="1" si="113"/>
        <v>0</v>
      </c>
      <c r="J634" s="463">
        <f t="shared" ca="1" si="114"/>
        <v>0</v>
      </c>
      <c r="K634">
        <f t="shared" ca="1" si="115"/>
        <v>0</v>
      </c>
      <c r="L634">
        <f t="shared" ca="1" si="116"/>
        <v>0</v>
      </c>
      <c r="M634" t="str">
        <f t="shared" ca="1" si="117"/>
        <v>'GOOD PE'!</v>
      </c>
      <c r="N634">
        <f t="shared" ca="1" si="117"/>
        <v>0</v>
      </c>
      <c r="O634" t="str">
        <f t="shared" ca="1" si="118"/>
        <v>C:AP</v>
      </c>
      <c r="P634" t="str">
        <f t="shared" ca="1" si="119"/>
        <v>C9:AP9</v>
      </c>
    </row>
    <row r="635" spans="1:16">
      <c r="A635" t="str">
        <f t="shared" si="110"/>
        <v>02</v>
      </c>
      <c r="B635" t="str">
        <f t="shared" ca="1" si="111"/>
        <v>PE</v>
      </c>
      <c r="C635" t="str">
        <f t="shared" si="112"/>
        <v>G-34PE</v>
      </c>
      <c r="D635" t="s">
        <v>1032</v>
      </c>
      <c r="E635">
        <f t="shared" ca="1" si="109"/>
        <v>0</v>
      </c>
      <c r="H635" t="str">
        <f t="shared" ca="1" si="120"/>
        <v>'GOOD PE'!</v>
      </c>
      <c r="I635" s="463">
        <f t="shared" ca="1" si="113"/>
        <v>0</v>
      </c>
      <c r="J635" s="463">
        <f t="shared" ca="1" si="114"/>
        <v>0</v>
      </c>
      <c r="K635">
        <f t="shared" ca="1" si="115"/>
        <v>0</v>
      </c>
      <c r="L635">
        <f t="shared" ca="1" si="116"/>
        <v>0</v>
      </c>
      <c r="M635" t="str">
        <f t="shared" ca="1" si="117"/>
        <v>'GOOD PE'!</v>
      </c>
      <c r="N635">
        <f t="shared" ca="1" si="117"/>
        <v>0</v>
      </c>
      <c r="O635" t="str">
        <f t="shared" ca="1" si="118"/>
        <v>C:AP</v>
      </c>
      <c r="P635" t="str">
        <f t="shared" ca="1" si="119"/>
        <v>C9:AP9</v>
      </c>
    </row>
    <row r="636" spans="1:16">
      <c r="A636" t="str">
        <f t="shared" si="110"/>
        <v>03</v>
      </c>
      <c r="B636" t="str">
        <f t="shared" ca="1" si="111"/>
        <v>PE</v>
      </c>
      <c r="C636" t="str">
        <f t="shared" si="112"/>
        <v>G-34PE</v>
      </c>
      <c r="D636" t="s">
        <v>1033</v>
      </c>
      <c r="E636">
        <f t="shared" ca="1" si="109"/>
        <v>0</v>
      </c>
      <c r="H636" t="str">
        <f t="shared" ca="1" si="120"/>
        <v>'GOOD PE'!</v>
      </c>
      <c r="I636" s="463">
        <f t="shared" ca="1" si="113"/>
        <v>0</v>
      </c>
      <c r="J636" s="463">
        <f t="shared" ca="1" si="114"/>
        <v>0</v>
      </c>
      <c r="K636">
        <f t="shared" ca="1" si="115"/>
        <v>0</v>
      </c>
      <c r="L636">
        <f t="shared" ca="1" si="116"/>
        <v>0</v>
      </c>
      <c r="M636" t="str">
        <f t="shared" ca="1" si="117"/>
        <v>'GOOD PE'!</v>
      </c>
      <c r="N636">
        <f t="shared" ca="1" si="117"/>
        <v>0</v>
      </c>
      <c r="O636" t="str">
        <f t="shared" ca="1" si="118"/>
        <v>C:AP</v>
      </c>
      <c r="P636" t="str">
        <f t="shared" ca="1" si="119"/>
        <v>C9:AP9</v>
      </c>
    </row>
    <row r="637" spans="1:16">
      <c r="A637" t="str">
        <f t="shared" si="110"/>
        <v>04</v>
      </c>
      <c r="B637" t="str">
        <f t="shared" ca="1" si="111"/>
        <v>PE</v>
      </c>
      <c r="C637" t="str">
        <f t="shared" si="112"/>
        <v>G-34PE</v>
      </c>
      <c r="D637" t="s">
        <v>1034</v>
      </c>
      <c r="E637">
        <f t="shared" ca="1" si="109"/>
        <v>0</v>
      </c>
      <c r="H637" t="str">
        <f t="shared" ca="1" si="120"/>
        <v>'GOOD PE'!</v>
      </c>
      <c r="I637" s="463">
        <f t="shared" ca="1" si="113"/>
        <v>0</v>
      </c>
      <c r="J637" s="463">
        <f t="shared" ca="1" si="114"/>
        <v>0</v>
      </c>
      <c r="K637">
        <f t="shared" ca="1" si="115"/>
        <v>0</v>
      </c>
      <c r="L637">
        <f t="shared" ca="1" si="116"/>
        <v>0</v>
      </c>
      <c r="M637" t="str">
        <f t="shared" ca="1" si="117"/>
        <v>'GOOD PE'!</v>
      </c>
      <c r="N637">
        <f t="shared" ca="1" si="117"/>
        <v>0</v>
      </c>
      <c r="O637" t="str">
        <f t="shared" ca="1" si="118"/>
        <v>C:AP</v>
      </c>
      <c r="P637" t="str">
        <f t="shared" ca="1" si="119"/>
        <v>C9:AP9</v>
      </c>
    </row>
    <row r="638" spans="1:16">
      <c r="A638" t="str">
        <f t="shared" si="110"/>
        <v>05</v>
      </c>
      <c r="B638" t="str">
        <f t="shared" ca="1" si="111"/>
        <v>PE</v>
      </c>
      <c r="C638" t="str">
        <f t="shared" si="112"/>
        <v>G-34PE</v>
      </c>
      <c r="D638" t="s">
        <v>1035</v>
      </c>
      <c r="E638">
        <f t="shared" ca="1" si="109"/>
        <v>0</v>
      </c>
      <c r="H638" t="str">
        <f t="shared" ca="1" si="120"/>
        <v>'GOOD PE'!</v>
      </c>
      <c r="I638" s="463">
        <f t="shared" ca="1" si="113"/>
        <v>0</v>
      </c>
      <c r="J638" s="463">
        <f t="shared" ca="1" si="114"/>
        <v>0</v>
      </c>
      <c r="K638">
        <f t="shared" ca="1" si="115"/>
        <v>0</v>
      </c>
      <c r="L638">
        <f t="shared" ca="1" si="116"/>
        <v>0</v>
      </c>
      <c r="M638" t="str">
        <f t="shared" ca="1" si="117"/>
        <v>'GOOD PE'!</v>
      </c>
      <c r="N638">
        <f t="shared" ca="1" si="117"/>
        <v>0</v>
      </c>
      <c r="O638" t="str">
        <f t="shared" ca="1" si="118"/>
        <v>C:AP</v>
      </c>
      <c r="P638" t="str">
        <f t="shared" ca="1" si="119"/>
        <v>C9:AP9</v>
      </c>
    </row>
    <row r="639" spans="1:16">
      <c r="A639" t="str">
        <f t="shared" si="110"/>
        <v>06</v>
      </c>
      <c r="B639" t="str">
        <f t="shared" ca="1" si="111"/>
        <v>PE</v>
      </c>
      <c r="C639" t="str">
        <f t="shared" si="112"/>
        <v>G-34PE</v>
      </c>
      <c r="D639" t="s">
        <v>1036</v>
      </c>
      <c r="E639">
        <f t="shared" ca="1" si="109"/>
        <v>0</v>
      </c>
      <c r="H639" t="str">
        <f t="shared" ca="1" si="120"/>
        <v>'GOOD PE'!</v>
      </c>
      <c r="I639" s="463">
        <f t="shared" ca="1" si="113"/>
        <v>0</v>
      </c>
      <c r="J639" s="463">
        <f t="shared" ca="1" si="114"/>
        <v>0</v>
      </c>
      <c r="K639">
        <f t="shared" ca="1" si="115"/>
        <v>0</v>
      </c>
      <c r="L639">
        <f t="shared" ca="1" si="116"/>
        <v>0</v>
      </c>
      <c r="M639" t="str">
        <f t="shared" ca="1" si="117"/>
        <v>'GOOD PE'!</v>
      </c>
      <c r="N639">
        <f t="shared" ca="1" si="117"/>
        <v>0</v>
      </c>
      <c r="O639" t="str">
        <f t="shared" ca="1" si="118"/>
        <v>C:AP</v>
      </c>
      <c r="P639" t="str">
        <f t="shared" ca="1" si="119"/>
        <v>C9:AP9</v>
      </c>
    </row>
    <row r="640" spans="1:16">
      <c r="A640" t="str">
        <f t="shared" si="110"/>
        <v>07</v>
      </c>
      <c r="B640" t="str">
        <f t="shared" ca="1" si="111"/>
        <v>PE</v>
      </c>
      <c r="C640" t="str">
        <f t="shared" si="112"/>
        <v>G-34PE</v>
      </c>
      <c r="D640" t="s">
        <v>1037</v>
      </c>
      <c r="E640">
        <f t="shared" ca="1" si="109"/>
        <v>0</v>
      </c>
      <c r="H640" t="str">
        <f t="shared" ca="1" si="120"/>
        <v>'GOOD PE'!</v>
      </c>
      <c r="I640" s="463">
        <f t="shared" ca="1" si="113"/>
        <v>0</v>
      </c>
      <c r="J640" s="463">
        <f t="shared" ca="1" si="114"/>
        <v>0</v>
      </c>
      <c r="K640">
        <f t="shared" ca="1" si="115"/>
        <v>0</v>
      </c>
      <c r="L640">
        <f t="shared" ca="1" si="116"/>
        <v>0</v>
      </c>
      <c r="M640" t="str">
        <f t="shared" ca="1" si="117"/>
        <v>'GOOD PE'!</v>
      </c>
      <c r="N640">
        <f t="shared" ca="1" si="117"/>
        <v>0</v>
      </c>
      <c r="O640" t="str">
        <f t="shared" ca="1" si="118"/>
        <v>C:AP</v>
      </c>
      <c r="P640" t="str">
        <f t="shared" ca="1" si="119"/>
        <v>C9:AP9</v>
      </c>
    </row>
    <row r="641" spans="1:16">
      <c r="A641" t="str">
        <f t="shared" si="110"/>
        <v>08</v>
      </c>
      <c r="B641" t="str">
        <f t="shared" ca="1" si="111"/>
        <v>PE</v>
      </c>
      <c r="C641" t="str">
        <f t="shared" si="112"/>
        <v>G-34PE</v>
      </c>
      <c r="D641" t="s">
        <v>1038</v>
      </c>
      <c r="E641">
        <f t="shared" ca="1" si="109"/>
        <v>0</v>
      </c>
      <c r="H641" t="str">
        <f t="shared" ca="1" si="120"/>
        <v>'GOOD PE'!</v>
      </c>
      <c r="I641" s="463">
        <f t="shared" ca="1" si="113"/>
        <v>0</v>
      </c>
      <c r="J641" s="463">
        <f t="shared" ca="1" si="114"/>
        <v>0</v>
      </c>
      <c r="K641">
        <f t="shared" ca="1" si="115"/>
        <v>0</v>
      </c>
      <c r="L641">
        <f t="shared" ca="1" si="116"/>
        <v>0</v>
      </c>
      <c r="M641" t="str">
        <f t="shared" ca="1" si="117"/>
        <v>'GOOD PE'!</v>
      </c>
      <c r="N641">
        <f t="shared" ca="1" si="117"/>
        <v>0</v>
      </c>
      <c r="O641" t="str">
        <f t="shared" ca="1" si="118"/>
        <v>C:AP</v>
      </c>
      <c r="P641" t="str">
        <f t="shared" ca="1" si="119"/>
        <v>C9:AP9</v>
      </c>
    </row>
    <row r="642" spans="1:16">
      <c r="A642" t="str">
        <f t="shared" si="110"/>
        <v>09</v>
      </c>
      <c r="B642" t="str">
        <f t="shared" ca="1" si="111"/>
        <v>PE</v>
      </c>
      <c r="C642" t="str">
        <f t="shared" si="112"/>
        <v>G-34PE</v>
      </c>
      <c r="D642" t="s">
        <v>1039</v>
      </c>
      <c r="E642">
        <f t="shared" ca="1" si="109"/>
        <v>0</v>
      </c>
      <c r="H642" t="str">
        <f t="shared" ca="1" si="120"/>
        <v>'GOOD PE'!</v>
      </c>
      <c r="I642" s="463">
        <f t="shared" ca="1" si="113"/>
        <v>0</v>
      </c>
      <c r="J642" s="463">
        <f t="shared" ca="1" si="114"/>
        <v>0</v>
      </c>
      <c r="K642">
        <f t="shared" ca="1" si="115"/>
        <v>0</v>
      </c>
      <c r="L642">
        <f t="shared" ca="1" si="116"/>
        <v>0</v>
      </c>
      <c r="M642" t="str">
        <f t="shared" ca="1" si="117"/>
        <v>'GOOD PE'!</v>
      </c>
      <c r="N642">
        <f t="shared" ca="1" si="117"/>
        <v>0</v>
      </c>
      <c r="O642" t="str">
        <f t="shared" ca="1" si="118"/>
        <v>C:AP</v>
      </c>
      <c r="P642" t="str">
        <f t="shared" ca="1" si="119"/>
        <v>C9:AP9</v>
      </c>
    </row>
    <row r="643" spans="1:16">
      <c r="A643" t="str">
        <f t="shared" si="110"/>
        <v>10</v>
      </c>
      <c r="B643" t="str">
        <f t="shared" ca="1" si="111"/>
        <v>PE</v>
      </c>
      <c r="C643" t="str">
        <f t="shared" si="112"/>
        <v>G-34PE</v>
      </c>
      <c r="D643" t="s">
        <v>1040</v>
      </c>
      <c r="E643">
        <f t="shared" ca="1" si="109"/>
        <v>0</v>
      </c>
      <c r="H643" t="str">
        <f t="shared" ca="1" si="120"/>
        <v>'GOOD PE'!</v>
      </c>
      <c r="I643" s="463">
        <f t="shared" ca="1" si="113"/>
        <v>0</v>
      </c>
      <c r="J643" s="463">
        <f t="shared" ca="1" si="114"/>
        <v>0</v>
      </c>
      <c r="K643">
        <f t="shared" ca="1" si="115"/>
        <v>0</v>
      </c>
      <c r="L643">
        <f t="shared" ca="1" si="116"/>
        <v>0</v>
      </c>
      <c r="M643" t="str">
        <f t="shared" ca="1" si="117"/>
        <v>'GOOD PE'!</v>
      </c>
      <c r="N643">
        <f t="shared" ca="1" si="117"/>
        <v>0</v>
      </c>
      <c r="O643" t="str">
        <f t="shared" ca="1" si="118"/>
        <v>C:AP</v>
      </c>
      <c r="P643" t="str">
        <f t="shared" ca="1" si="119"/>
        <v>C9:AP9</v>
      </c>
    </row>
    <row r="644" spans="1:16">
      <c r="A644" t="str">
        <f t="shared" si="110"/>
        <v>11</v>
      </c>
      <c r="B644" t="str">
        <f t="shared" ca="1" si="111"/>
        <v>PE</v>
      </c>
      <c r="C644" t="str">
        <f t="shared" si="112"/>
        <v>G-34PE</v>
      </c>
      <c r="D644" t="s">
        <v>1041</v>
      </c>
      <c r="E644">
        <f t="shared" ca="1" si="109"/>
        <v>0</v>
      </c>
      <c r="H644" t="str">
        <f t="shared" ca="1" si="120"/>
        <v>'GOOD PE'!</v>
      </c>
      <c r="I644" s="463">
        <f t="shared" ca="1" si="113"/>
        <v>0</v>
      </c>
      <c r="J644" s="463">
        <f t="shared" ca="1" si="114"/>
        <v>0</v>
      </c>
      <c r="K644">
        <f t="shared" ca="1" si="115"/>
        <v>0</v>
      </c>
      <c r="L644">
        <f t="shared" ca="1" si="116"/>
        <v>0</v>
      </c>
      <c r="M644" t="str">
        <f t="shared" ca="1" si="117"/>
        <v>'GOOD PE'!</v>
      </c>
      <c r="N644">
        <f t="shared" ca="1" si="117"/>
        <v>0</v>
      </c>
      <c r="O644" t="str">
        <f t="shared" ca="1" si="118"/>
        <v>C:AP</v>
      </c>
      <c r="P644" t="str">
        <f t="shared" ca="1" si="119"/>
        <v>C9:AP9</v>
      </c>
    </row>
    <row r="645" spans="1:16">
      <c r="A645" t="str">
        <f t="shared" si="110"/>
        <v>12</v>
      </c>
      <c r="B645" t="str">
        <f t="shared" ca="1" si="111"/>
        <v>PE</v>
      </c>
      <c r="C645" t="str">
        <f t="shared" si="112"/>
        <v>G-34PE</v>
      </c>
      <c r="D645" t="s">
        <v>1042</v>
      </c>
      <c r="E645">
        <f t="shared" ca="1" si="109"/>
        <v>0</v>
      </c>
      <c r="H645" t="str">
        <f t="shared" ca="1" si="120"/>
        <v>'GOOD PE'!</v>
      </c>
      <c r="I645" s="463">
        <f t="shared" ca="1" si="113"/>
        <v>0</v>
      </c>
      <c r="J645" s="463">
        <f t="shared" ca="1" si="114"/>
        <v>0</v>
      </c>
      <c r="K645">
        <f t="shared" ca="1" si="115"/>
        <v>0</v>
      </c>
      <c r="L645">
        <f t="shared" ca="1" si="116"/>
        <v>0</v>
      </c>
      <c r="M645" t="str">
        <f t="shared" ca="1" si="117"/>
        <v>'GOOD PE'!</v>
      </c>
      <c r="N645">
        <f t="shared" ca="1" si="117"/>
        <v>0</v>
      </c>
      <c r="O645" t="str">
        <f t="shared" ca="1" si="118"/>
        <v>C:AP</v>
      </c>
      <c r="P645" t="str">
        <f t="shared" ca="1" si="119"/>
        <v>C9:AP9</v>
      </c>
    </row>
    <row r="646" spans="1:16">
      <c r="A646" t="str">
        <f t="shared" si="110"/>
        <v>13</v>
      </c>
      <c r="B646" t="str">
        <f t="shared" ca="1" si="111"/>
        <v>PE</v>
      </c>
      <c r="C646" t="str">
        <f t="shared" si="112"/>
        <v>G-34PE</v>
      </c>
      <c r="D646" t="s">
        <v>1043</v>
      </c>
      <c r="E646">
        <f t="shared" ca="1" si="109"/>
        <v>0</v>
      </c>
      <c r="H646" t="str">
        <f t="shared" ca="1" si="120"/>
        <v>'GOOD PE'!</v>
      </c>
      <c r="I646" s="463">
        <f t="shared" ca="1" si="113"/>
        <v>0</v>
      </c>
      <c r="J646" s="463">
        <f t="shared" ca="1" si="114"/>
        <v>0</v>
      </c>
      <c r="K646">
        <f t="shared" ca="1" si="115"/>
        <v>0</v>
      </c>
      <c r="L646">
        <f t="shared" ca="1" si="116"/>
        <v>0</v>
      </c>
      <c r="M646" t="str">
        <f t="shared" ca="1" si="117"/>
        <v>'GOOD PE'!</v>
      </c>
      <c r="N646">
        <f t="shared" ca="1" si="117"/>
        <v>0</v>
      </c>
      <c r="O646" t="str">
        <f t="shared" ca="1" si="118"/>
        <v>C:AP</v>
      </c>
      <c r="P646" t="str">
        <f t="shared" ca="1" si="119"/>
        <v>C9:AP9</v>
      </c>
    </row>
    <row r="647" spans="1:16">
      <c r="A647" t="str">
        <f t="shared" si="110"/>
        <v>14</v>
      </c>
      <c r="B647" t="str">
        <f t="shared" ca="1" si="111"/>
        <v>PE</v>
      </c>
      <c r="C647" t="str">
        <f t="shared" si="112"/>
        <v>G-34PE</v>
      </c>
      <c r="D647" t="s">
        <v>1405</v>
      </c>
      <c r="E647">
        <f t="shared" ca="1" si="109"/>
        <v>0</v>
      </c>
      <c r="H647" t="str">
        <f t="shared" ca="1" si="120"/>
        <v>'GOOD PE'!</v>
      </c>
      <c r="I647" s="463">
        <f t="shared" ca="1" si="113"/>
        <v>0</v>
      </c>
      <c r="J647" s="463">
        <f t="shared" ca="1" si="114"/>
        <v>0</v>
      </c>
      <c r="K647">
        <f t="shared" ca="1" si="115"/>
        <v>0</v>
      </c>
      <c r="L647">
        <f t="shared" ca="1" si="116"/>
        <v>0</v>
      </c>
      <c r="M647" t="str">
        <f t="shared" ca="1" si="117"/>
        <v>'GOOD PE'!</v>
      </c>
      <c r="N647">
        <f t="shared" ca="1" si="117"/>
        <v>0</v>
      </c>
      <c r="O647" t="str">
        <f t="shared" ca="1" si="118"/>
        <v>C:AP</v>
      </c>
      <c r="P647" t="str">
        <f t="shared" ca="1" si="119"/>
        <v>C9:AP9</v>
      </c>
    </row>
    <row r="648" spans="1:16">
      <c r="A648" t="str">
        <f t="shared" si="110"/>
        <v>15</v>
      </c>
      <c r="B648" t="str">
        <f t="shared" ca="1" si="111"/>
        <v>PE</v>
      </c>
      <c r="C648" t="str">
        <f t="shared" si="112"/>
        <v>G-34PE</v>
      </c>
      <c r="D648" t="s">
        <v>1044</v>
      </c>
      <c r="E648">
        <f t="shared" ca="1" si="109"/>
        <v>0</v>
      </c>
      <c r="H648" t="str">
        <f t="shared" ca="1" si="120"/>
        <v>'GOOD PE'!</v>
      </c>
      <c r="I648" s="463">
        <f t="shared" ca="1" si="113"/>
        <v>0</v>
      </c>
      <c r="J648" s="463">
        <f t="shared" ca="1" si="114"/>
        <v>0</v>
      </c>
      <c r="K648">
        <f t="shared" ca="1" si="115"/>
        <v>0</v>
      </c>
      <c r="L648">
        <f t="shared" ca="1" si="116"/>
        <v>0</v>
      </c>
      <c r="M648" t="str">
        <f t="shared" ca="1" si="117"/>
        <v>'GOOD PE'!</v>
      </c>
      <c r="N648">
        <f t="shared" ca="1" si="117"/>
        <v>0</v>
      </c>
      <c r="O648" t="str">
        <f t="shared" ca="1" si="118"/>
        <v>C:AP</v>
      </c>
      <c r="P648" t="str">
        <f t="shared" ca="1" si="119"/>
        <v>C9:AP9</v>
      </c>
    </row>
    <row r="649" spans="1:16">
      <c r="A649" t="str">
        <f t="shared" si="110"/>
        <v>19</v>
      </c>
      <c r="B649" t="str">
        <f t="shared" ca="1" si="111"/>
        <v>PE</v>
      </c>
      <c r="C649" t="str">
        <f t="shared" si="112"/>
        <v>G-34PE</v>
      </c>
      <c r="D649" t="s">
        <v>1406</v>
      </c>
      <c r="E649">
        <f t="shared" ca="1" si="109"/>
        <v>0</v>
      </c>
      <c r="H649" t="str">
        <f t="shared" ca="1" si="120"/>
        <v>'GOOD PE'!</v>
      </c>
      <c r="I649" s="463">
        <f t="shared" ca="1" si="113"/>
        <v>0</v>
      </c>
      <c r="J649" s="463">
        <f t="shared" ca="1" si="114"/>
        <v>0</v>
      </c>
      <c r="K649">
        <f t="shared" ca="1" si="115"/>
        <v>0</v>
      </c>
      <c r="L649">
        <f t="shared" ca="1" si="116"/>
        <v>0</v>
      </c>
      <c r="M649" t="str">
        <f t="shared" ca="1" si="117"/>
        <v>'GOOD PE'!</v>
      </c>
      <c r="N649">
        <f t="shared" ca="1" si="117"/>
        <v>0</v>
      </c>
      <c r="O649" t="str">
        <f t="shared" ca="1" si="118"/>
        <v>C:AP</v>
      </c>
      <c r="P649" t="str">
        <f t="shared" ca="1" si="119"/>
        <v>C9:AP9</v>
      </c>
    </row>
    <row r="650" spans="1:16">
      <c r="A650" t="str">
        <f t="shared" si="110"/>
        <v>34</v>
      </c>
      <c r="B650" t="str">
        <f t="shared" ca="1" si="111"/>
        <v>PE</v>
      </c>
      <c r="C650" t="str">
        <f t="shared" si="112"/>
        <v>G-34PE</v>
      </c>
      <c r="D650" t="s">
        <v>1407</v>
      </c>
      <c r="E650">
        <f t="shared" ca="1" si="109"/>
        <v>0</v>
      </c>
      <c r="H650" t="str">
        <f t="shared" ca="1" si="120"/>
        <v>'GOOD PE'!</v>
      </c>
      <c r="I650" s="463">
        <f t="shared" ca="1" si="113"/>
        <v>0</v>
      </c>
      <c r="J650" s="463">
        <f t="shared" ca="1" si="114"/>
        <v>0</v>
      </c>
      <c r="K650">
        <f t="shared" ca="1" si="115"/>
        <v>0</v>
      </c>
      <c r="L650">
        <f t="shared" ca="1" si="116"/>
        <v>0</v>
      </c>
      <c r="M650" t="str">
        <f t="shared" ca="1" si="117"/>
        <v>'GOOD PE'!</v>
      </c>
      <c r="N650">
        <f t="shared" ca="1" si="117"/>
        <v>0</v>
      </c>
      <c r="O650" t="str">
        <f t="shared" ca="1" si="118"/>
        <v>C:AP</v>
      </c>
      <c r="P650" t="str">
        <f t="shared" ca="1" si="119"/>
        <v>C9:AP9</v>
      </c>
    </row>
    <row r="651" spans="1:16">
      <c r="A651" t="str">
        <f t="shared" si="110"/>
        <v>35</v>
      </c>
      <c r="B651" t="str">
        <f t="shared" ca="1" si="111"/>
        <v>PE</v>
      </c>
      <c r="C651" t="str">
        <f t="shared" si="112"/>
        <v>G-34PE</v>
      </c>
      <c r="D651" t="s">
        <v>1408</v>
      </c>
      <c r="E651">
        <f t="shared" ca="1" si="109"/>
        <v>0</v>
      </c>
      <c r="H651" t="str">
        <f t="shared" ca="1" si="120"/>
        <v>'GOOD PE'!</v>
      </c>
      <c r="I651" s="463">
        <f t="shared" ca="1" si="113"/>
        <v>0</v>
      </c>
      <c r="J651" s="463">
        <f t="shared" ca="1" si="114"/>
        <v>0</v>
      </c>
      <c r="K651">
        <f t="shared" ca="1" si="115"/>
        <v>0</v>
      </c>
      <c r="L651">
        <f t="shared" ca="1" si="116"/>
        <v>0</v>
      </c>
      <c r="M651" t="str">
        <f t="shared" ca="1" si="117"/>
        <v>'GOOD PE'!</v>
      </c>
      <c r="N651">
        <f t="shared" ca="1" si="117"/>
        <v>0</v>
      </c>
      <c r="O651" t="str">
        <f t="shared" ca="1" si="118"/>
        <v>C:AP</v>
      </c>
      <c r="P651" t="str">
        <f t="shared" ca="1" si="119"/>
        <v>C9:AP9</v>
      </c>
    </row>
    <row r="652" spans="1:16">
      <c r="A652" t="str">
        <f t="shared" si="110"/>
        <v>36</v>
      </c>
      <c r="B652" t="str">
        <f t="shared" ca="1" si="111"/>
        <v>PE</v>
      </c>
      <c r="C652" t="str">
        <f t="shared" si="112"/>
        <v>G-34PE</v>
      </c>
      <c r="D652" t="s">
        <v>1409</v>
      </c>
      <c r="E652">
        <f t="shared" ca="1" si="109"/>
        <v>0</v>
      </c>
      <c r="H652" t="str">
        <f t="shared" ca="1" si="120"/>
        <v>'GOOD PE'!</v>
      </c>
      <c r="I652" s="463">
        <f t="shared" ca="1" si="113"/>
        <v>0</v>
      </c>
      <c r="J652" s="463">
        <f t="shared" ca="1" si="114"/>
        <v>0</v>
      </c>
      <c r="K652">
        <f t="shared" ca="1" si="115"/>
        <v>0</v>
      </c>
      <c r="L652">
        <f t="shared" ca="1" si="116"/>
        <v>0</v>
      </c>
      <c r="M652" t="str">
        <f t="shared" ca="1" si="117"/>
        <v>'GOOD PE'!</v>
      </c>
      <c r="N652">
        <f t="shared" ca="1" si="117"/>
        <v>0</v>
      </c>
      <c r="O652" t="str">
        <f t="shared" ca="1" si="118"/>
        <v>C:AP</v>
      </c>
      <c r="P652" t="str">
        <f t="shared" ca="1" si="119"/>
        <v>C9:AP9</v>
      </c>
    </row>
    <row r="653" spans="1:16">
      <c r="A653" t="str">
        <f t="shared" si="110"/>
        <v>01</v>
      </c>
      <c r="B653" t="str">
        <f t="shared" ca="1" si="111"/>
        <v>PE</v>
      </c>
      <c r="C653" t="str">
        <f t="shared" si="112"/>
        <v>G-35PE</v>
      </c>
      <c r="D653" t="s">
        <v>1045</v>
      </c>
      <c r="E653">
        <f t="shared" ref="E653:E716" ca="1" si="121">IFERROR(VLOOKUP(C653,INDIRECT($H653&amp;$O653),MATCH($A653,INDIRECT($H653&amp;$P653),0),FALSE),0)</f>
        <v>0</v>
      </c>
      <c r="H653" t="str">
        <f t="shared" ca="1" si="120"/>
        <v>'GOOD PE'!</v>
      </c>
      <c r="I653" s="463">
        <f t="shared" ca="1" si="113"/>
        <v>0</v>
      </c>
      <c r="J653" s="463">
        <f t="shared" ca="1" si="114"/>
        <v>0</v>
      </c>
      <c r="K653">
        <f t="shared" ca="1" si="115"/>
        <v>0</v>
      </c>
      <c r="L653">
        <f t="shared" ca="1" si="116"/>
        <v>0</v>
      </c>
      <c r="M653" t="str">
        <f t="shared" ca="1" si="117"/>
        <v>'GOOD PE'!</v>
      </c>
      <c r="N653">
        <f t="shared" ca="1" si="117"/>
        <v>0</v>
      </c>
      <c r="O653" t="str">
        <f t="shared" ca="1" si="118"/>
        <v>C:AP</v>
      </c>
      <c r="P653" t="str">
        <f t="shared" ca="1" si="119"/>
        <v>C9:AP9</v>
      </c>
    </row>
    <row r="654" spans="1:16">
      <c r="A654" t="str">
        <f t="shared" ref="A654:A717" si="122">IF(LEFT(RIGHT(D654,3),1)="-",RIGHT(D654,2),RIGHT(D654,3))</f>
        <v>02</v>
      </c>
      <c r="B654" t="str">
        <f t="shared" ref="B654:B717" ca="1" si="123">VLOOKUP(H654,$A$1:$K$5,11,FALSE)</f>
        <v>PE</v>
      </c>
      <c r="C654" t="str">
        <f t="shared" ref="C654:C717" si="124">IF(RIGHT(LEFT(D654,LEN(D654)-3),1)="-",LEFT(D654,LEN(D654)-4),LEFT(D654,LEN(D654)-3))</f>
        <v>G-35PE</v>
      </c>
      <c r="D654" t="s">
        <v>1046</v>
      </c>
      <c r="E654">
        <f t="shared" ca="1" si="121"/>
        <v>0</v>
      </c>
      <c r="H654" t="str">
        <f t="shared" ca="1" si="120"/>
        <v>'GOOD PE'!</v>
      </c>
      <c r="I654" s="463">
        <f t="shared" ref="I654:I717" ca="1" si="125">IF(IFERROR(VLOOKUP($C654,INDIRECT(I$12&amp;$H$6),1,FALSE),0)&lt;&gt;0,I$12,0)</f>
        <v>0</v>
      </c>
      <c r="J654" s="463">
        <f t="shared" ref="J654:J717" ca="1" si="126">IF(IFERROR(VLOOKUP($C654,INDIRECT(J$12&amp;$H$7),1,FALSE),0)&lt;&gt;0,J$12,0)</f>
        <v>0</v>
      </c>
      <c r="K654">
        <f t="shared" ref="K654:K717" ca="1" si="127">IF(IFERROR(VLOOKUP($C654,INDIRECT(K$12&amp;$H$8),1,FALSE),0)&lt;&gt;0,K$12,0)</f>
        <v>0</v>
      </c>
      <c r="L654">
        <f t="shared" ref="L654:L717" ca="1" si="128">IF(IFERROR(VLOOKUP($C654,INDIRECT(L$12&amp;$H$9),1,FALSE),0)&lt;&gt;0,L$12,0)</f>
        <v>0</v>
      </c>
      <c r="M654" t="str">
        <f t="shared" ref="M654:N717" ca="1" si="129">IF(IFERROR(VLOOKUP($C654,INDIRECT(M$12&amp;$H$10),1,FALSE),0)&lt;&gt;0,M$12,0)</f>
        <v>'GOOD PE'!</v>
      </c>
      <c r="N654">
        <f t="shared" ca="1" si="129"/>
        <v>0</v>
      </c>
      <c r="O654" t="str">
        <f t="shared" ref="O654:O717" ca="1" si="130">VLOOKUP($H654,$G$6:$I$10,2,FALSE)</f>
        <v>C:AP</v>
      </c>
      <c r="P654" t="str">
        <f t="shared" ref="P654:P717" ca="1" si="131">VLOOKUP($H654,$G$6:$I$10,3,FALSE)</f>
        <v>C9:AP9</v>
      </c>
    </row>
    <row r="655" spans="1:16">
      <c r="A655" t="str">
        <f t="shared" si="122"/>
        <v>03</v>
      </c>
      <c r="B655" t="str">
        <f t="shared" ca="1" si="123"/>
        <v>PE</v>
      </c>
      <c r="C655" t="str">
        <f t="shared" si="124"/>
        <v>G-35PE</v>
      </c>
      <c r="D655" t="s">
        <v>1047</v>
      </c>
      <c r="E655">
        <f t="shared" ca="1" si="121"/>
        <v>0</v>
      </c>
      <c r="H655" t="str">
        <f t="shared" ca="1" si="120"/>
        <v>'GOOD PE'!</v>
      </c>
      <c r="I655" s="463">
        <f t="shared" ca="1" si="125"/>
        <v>0</v>
      </c>
      <c r="J655" s="463">
        <f t="shared" ca="1" si="126"/>
        <v>0</v>
      </c>
      <c r="K655">
        <f t="shared" ca="1" si="127"/>
        <v>0</v>
      </c>
      <c r="L655">
        <f t="shared" ca="1" si="128"/>
        <v>0</v>
      </c>
      <c r="M655" t="str">
        <f t="shared" ca="1" si="129"/>
        <v>'GOOD PE'!</v>
      </c>
      <c r="N655">
        <f t="shared" ca="1" si="129"/>
        <v>0</v>
      </c>
      <c r="O655" t="str">
        <f t="shared" ca="1" si="130"/>
        <v>C:AP</v>
      </c>
      <c r="P655" t="str">
        <f t="shared" ca="1" si="131"/>
        <v>C9:AP9</v>
      </c>
    </row>
    <row r="656" spans="1:16">
      <c r="A656" t="str">
        <f t="shared" si="122"/>
        <v>04</v>
      </c>
      <c r="B656" t="str">
        <f t="shared" ca="1" si="123"/>
        <v>PE</v>
      </c>
      <c r="C656" t="str">
        <f t="shared" si="124"/>
        <v>G-35PE</v>
      </c>
      <c r="D656" t="s">
        <v>1048</v>
      </c>
      <c r="E656">
        <f t="shared" ca="1" si="121"/>
        <v>0</v>
      </c>
      <c r="H656" t="str">
        <f t="shared" ca="1" si="120"/>
        <v>'GOOD PE'!</v>
      </c>
      <c r="I656" s="463">
        <f t="shared" ca="1" si="125"/>
        <v>0</v>
      </c>
      <c r="J656" s="463">
        <f t="shared" ca="1" si="126"/>
        <v>0</v>
      </c>
      <c r="K656">
        <f t="shared" ca="1" si="127"/>
        <v>0</v>
      </c>
      <c r="L656">
        <f t="shared" ca="1" si="128"/>
        <v>0</v>
      </c>
      <c r="M656" t="str">
        <f t="shared" ca="1" si="129"/>
        <v>'GOOD PE'!</v>
      </c>
      <c r="N656">
        <f t="shared" ca="1" si="129"/>
        <v>0</v>
      </c>
      <c r="O656" t="str">
        <f t="shared" ca="1" si="130"/>
        <v>C:AP</v>
      </c>
      <c r="P656" t="str">
        <f t="shared" ca="1" si="131"/>
        <v>C9:AP9</v>
      </c>
    </row>
    <row r="657" spans="1:16">
      <c r="A657" t="str">
        <f t="shared" si="122"/>
        <v>05</v>
      </c>
      <c r="B657" t="str">
        <f t="shared" ca="1" si="123"/>
        <v>PE</v>
      </c>
      <c r="C657" t="str">
        <f t="shared" si="124"/>
        <v>G-35PE</v>
      </c>
      <c r="D657" t="s">
        <v>1049</v>
      </c>
      <c r="E657">
        <f t="shared" ca="1" si="121"/>
        <v>0</v>
      </c>
      <c r="H657" t="str">
        <f t="shared" ca="1" si="120"/>
        <v>'GOOD PE'!</v>
      </c>
      <c r="I657" s="463">
        <f t="shared" ca="1" si="125"/>
        <v>0</v>
      </c>
      <c r="J657" s="463">
        <f t="shared" ca="1" si="126"/>
        <v>0</v>
      </c>
      <c r="K657">
        <f t="shared" ca="1" si="127"/>
        <v>0</v>
      </c>
      <c r="L657">
        <f t="shared" ca="1" si="128"/>
        <v>0</v>
      </c>
      <c r="M657" t="str">
        <f t="shared" ca="1" si="129"/>
        <v>'GOOD PE'!</v>
      </c>
      <c r="N657">
        <f t="shared" ca="1" si="129"/>
        <v>0</v>
      </c>
      <c r="O657" t="str">
        <f t="shared" ca="1" si="130"/>
        <v>C:AP</v>
      </c>
      <c r="P657" t="str">
        <f t="shared" ca="1" si="131"/>
        <v>C9:AP9</v>
      </c>
    </row>
    <row r="658" spans="1:16">
      <c r="A658" t="str">
        <f t="shared" si="122"/>
        <v>06</v>
      </c>
      <c r="B658" t="str">
        <f t="shared" ca="1" si="123"/>
        <v>PE</v>
      </c>
      <c r="C658" t="str">
        <f t="shared" si="124"/>
        <v>G-35PE</v>
      </c>
      <c r="D658" t="s">
        <v>1050</v>
      </c>
      <c r="E658">
        <f t="shared" ca="1" si="121"/>
        <v>0</v>
      </c>
      <c r="H658" t="str">
        <f t="shared" ca="1" si="120"/>
        <v>'GOOD PE'!</v>
      </c>
      <c r="I658" s="463">
        <f t="shared" ca="1" si="125"/>
        <v>0</v>
      </c>
      <c r="J658" s="463">
        <f t="shared" ca="1" si="126"/>
        <v>0</v>
      </c>
      <c r="K658">
        <f t="shared" ca="1" si="127"/>
        <v>0</v>
      </c>
      <c r="L658">
        <f t="shared" ca="1" si="128"/>
        <v>0</v>
      </c>
      <c r="M658" t="str">
        <f t="shared" ca="1" si="129"/>
        <v>'GOOD PE'!</v>
      </c>
      <c r="N658">
        <f t="shared" ca="1" si="129"/>
        <v>0</v>
      </c>
      <c r="O658" t="str">
        <f t="shared" ca="1" si="130"/>
        <v>C:AP</v>
      </c>
      <c r="P658" t="str">
        <f t="shared" ca="1" si="131"/>
        <v>C9:AP9</v>
      </c>
    </row>
    <row r="659" spans="1:16">
      <c r="A659" t="str">
        <f t="shared" si="122"/>
        <v>07</v>
      </c>
      <c r="B659" t="str">
        <f t="shared" ca="1" si="123"/>
        <v>PE</v>
      </c>
      <c r="C659" t="str">
        <f t="shared" si="124"/>
        <v>G-35PE</v>
      </c>
      <c r="D659" t="s">
        <v>1051</v>
      </c>
      <c r="E659">
        <f t="shared" ca="1" si="121"/>
        <v>0</v>
      </c>
      <c r="H659" t="str">
        <f t="shared" ca="1" si="120"/>
        <v>'GOOD PE'!</v>
      </c>
      <c r="I659" s="463">
        <f t="shared" ca="1" si="125"/>
        <v>0</v>
      </c>
      <c r="J659" s="463">
        <f t="shared" ca="1" si="126"/>
        <v>0</v>
      </c>
      <c r="K659">
        <f t="shared" ca="1" si="127"/>
        <v>0</v>
      </c>
      <c r="L659">
        <f t="shared" ca="1" si="128"/>
        <v>0</v>
      </c>
      <c r="M659" t="str">
        <f t="shared" ca="1" si="129"/>
        <v>'GOOD PE'!</v>
      </c>
      <c r="N659">
        <f t="shared" ca="1" si="129"/>
        <v>0</v>
      </c>
      <c r="O659" t="str">
        <f t="shared" ca="1" si="130"/>
        <v>C:AP</v>
      </c>
      <c r="P659" t="str">
        <f t="shared" ca="1" si="131"/>
        <v>C9:AP9</v>
      </c>
    </row>
    <row r="660" spans="1:16">
      <c r="A660" t="str">
        <f t="shared" si="122"/>
        <v>08</v>
      </c>
      <c r="B660" t="str">
        <f t="shared" ca="1" si="123"/>
        <v>PE</v>
      </c>
      <c r="C660" t="str">
        <f t="shared" si="124"/>
        <v>G-35PE</v>
      </c>
      <c r="D660" t="s">
        <v>1052</v>
      </c>
      <c r="E660">
        <f t="shared" ca="1" si="121"/>
        <v>0</v>
      </c>
      <c r="H660" t="str">
        <f t="shared" ca="1" si="120"/>
        <v>'GOOD PE'!</v>
      </c>
      <c r="I660" s="463">
        <f t="shared" ca="1" si="125"/>
        <v>0</v>
      </c>
      <c r="J660" s="463">
        <f t="shared" ca="1" si="126"/>
        <v>0</v>
      </c>
      <c r="K660">
        <f t="shared" ca="1" si="127"/>
        <v>0</v>
      </c>
      <c r="L660">
        <f t="shared" ca="1" si="128"/>
        <v>0</v>
      </c>
      <c r="M660" t="str">
        <f t="shared" ca="1" si="129"/>
        <v>'GOOD PE'!</v>
      </c>
      <c r="N660">
        <f t="shared" ca="1" si="129"/>
        <v>0</v>
      </c>
      <c r="O660" t="str">
        <f t="shared" ca="1" si="130"/>
        <v>C:AP</v>
      </c>
      <c r="P660" t="str">
        <f t="shared" ca="1" si="131"/>
        <v>C9:AP9</v>
      </c>
    </row>
    <row r="661" spans="1:16">
      <c r="A661" t="str">
        <f t="shared" si="122"/>
        <v>09</v>
      </c>
      <c r="B661" t="str">
        <f t="shared" ca="1" si="123"/>
        <v>PE</v>
      </c>
      <c r="C661" t="str">
        <f t="shared" si="124"/>
        <v>G-35PE</v>
      </c>
      <c r="D661" t="s">
        <v>1053</v>
      </c>
      <c r="E661">
        <f t="shared" ca="1" si="121"/>
        <v>0</v>
      </c>
      <c r="H661" t="str">
        <f t="shared" ca="1" si="120"/>
        <v>'GOOD PE'!</v>
      </c>
      <c r="I661" s="463">
        <f t="shared" ca="1" si="125"/>
        <v>0</v>
      </c>
      <c r="J661" s="463">
        <f t="shared" ca="1" si="126"/>
        <v>0</v>
      </c>
      <c r="K661">
        <f t="shared" ca="1" si="127"/>
        <v>0</v>
      </c>
      <c r="L661">
        <f t="shared" ca="1" si="128"/>
        <v>0</v>
      </c>
      <c r="M661" t="str">
        <f t="shared" ca="1" si="129"/>
        <v>'GOOD PE'!</v>
      </c>
      <c r="N661">
        <f t="shared" ca="1" si="129"/>
        <v>0</v>
      </c>
      <c r="O661" t="str">
        <f t="shared" ca="1" si="130"/>
        <v>C:AP</v>
      </c>
      <c r="P661" t="str">
        <f t="shared" ca="1" si="131"/>
        <v>C9:AP9</v>
      </c>
    </row>
    <row r="662" spans="1:16">
      <c r="A662" t="str">
        <f t="shared" si="122"/>
        <v>10</v>
      </c>
      <c r="B662" t="str">
        <f t="shared" ca="1" si="123"/>
        <v>PE</v>
      </c>
      <c r="C662" t="str">
        <f t="shared" si="124"/>
        <v>G-35PE</v>
      </c>
      <c r="D662" t="s">
        <v>1054</v>
      </c>
      <c r="E662">
        <f t="shared" ca="1" si="121"/>
        <v>0</v>
      </c>
      <c r="H662" t="str">
        <f t="shared" ca="1" si="120"/>
        <v>'GOOD PE'!</v>
      </c>
      <c r="I662" s="463">
        <f t="shared" ca="1" si="125"/>
        <v>0</v>
      </c>
      <c r="J662" s="463">
        <f t="shared" ca="1" si="126"/>
        <v>0</v>
      </c>
      <c r="K662">
        <f t="shared" ca="1" si="127"/>
        <v>0</v>
      </c>
      <c r="L662">
        <f t="shared" ca="1" si="128"/>
        <v>0</v>
      </c>
      <c r="M662" t="str">
        <f t="shared" ca="1" si="129"/>
        <v>'GOOD PE'!</v>
      </c>
      <c r="N662">
        <f t="shared" ca="1" si="129"/>
        <v>0</v>
      </c>
      <c r="O662" t="str">
        <f t="shared" ca="1" si="130"/>
        <v>C:AP</v>
      </c>
      <c r="P662" t="str">
        <f t="shared" ca="1" si="131"/>
        <v>C9:AP9</v>
      </c>
    </row>
    <row r="663" spans="1:16">
      <c r="A663" t="str">
        <f t="shared" si="122"/>
        <v>11</v>
      </c>
      <c r="B663" t="str">
        <f t="shared" ca="1" si="123"/>
        <v>PE</v>
      </c>
      <c r="C663" t="str">
        <f t="shared" si="124"/>
        <v>G-35PE</v>
      </c>
      <c r="D663" t="s">
        <v>1055</v>
      </c>
      <c r="E663">
        <f t="shared" ca="1" si="121"/>
        <v>0</v>
      </c>
      <c r="H663" t="str">
        <f t="shared" ca="1" si="120"/>
        <v>'GOOD PE'!</v>
      </c>
      <c r="I663" s="463">
        <f t="shared" ca="1" si="125"/>
        <v>0</v>
      </c>
      <c r="J663" s="463">
        <f t="shared" ca="1" si="126"/>
        <v>0</v>
      </c>
      <c r="K663">
        <f t="shared" ca="1" si="127"/>
        <v>0</v>
      </c>
      <c r="L663">
        <f t="shared" ca="1" si="128"/>
        <v>0</v>
      </c>
      <c r="M663" t="str">
        <f t="shared" ca="1" si="129"/>
        <v>'GOOD PE'!</v>
      </c>
      <c r="N663">
        <f t="shared" ca="1" si="129"/>
        <v>0</v>
      </c>
      <c r="O663" t="str">
        <f t="shared" ca="1" si="130"/>
        <v>C:AP</v>
      </c>
      <c r="P663" t="str">
        <f t="shared" ca="1" si="131"/>
        <v>C9:AP9</v>
      </c>
    </row>
    <row r="664" spans="1:16">
      <c r="A664" t="str">
        <f t="shared" si="122"/>
        <v>12</v>
      </c>
      <c r="B664" t="str">
        <f t="shared" ca="1" si="123"/>
        <v>PE</v>
      </c>
      <c r="C664" t="str">
        <f t="shared" si="124"/>
        <v>G-35PE</v>
      </c>
      <c r="D664" t="s">
        <v>1056</v>
      </c>
      <c r="E664">
        <f t="shared" ca="1" si="121"/>
        <v>0</v>
      </c>
      <c r="H664" t="str">
        <f t="shared" ca="1" si="120"/>
        <v>'GOOD PE'!</v>
      </c>
      <c r="I664" s="463">
        <f t="shared" ca="1" si="125"/>
        <v>0</v>
      </c>
      <c r="J664" s="463">
        <f t="shared" ca="1" si="126"/>
        <v>0</v>
      </c>
      <c r="K664">
        <f t="shared" ca="1" si="127"/>
        <v>0</v>
      </c>
      <c r="L664">
        <f t="shared" ca="1" si="128"/>
        <v>0</v>
      </c>
      <c r="M664" t="str">
        <f t="shared" ca="1" si="129"/>
        <v>'GOOD PE'!</v>
      </c>
      <c r="N664">
        <f t="shared" ca="1" si="129"/>
        <v>0</v>
      </c>
      <c r="O664" t="str">
        <f t="shared" ca="1" si="130"/>
        <v>C:AP</v>
      </c>
      <c r="P664" t="str">
        <f t="shared" ca="1" si="131"/>
        <v>C9:AP9</v>
      </c>
    </row>
    <row r="665" spans="1:16">
      <c r="A665" t="str">
        <f t="shared" si="122"/>
        <v>13</v>
      </c>
      <c r="B665" t="str">
        <f t="shared" ca="1" si="123"/>
        <v>PE</v>
      </c>
      <c r="C665" t="str">
        <f t="shared" si="124"/>
        <v>G-35PE</v>
      </c>
      <c r="D665" t="s">
        <v>1057</v>
      </c>
      <c r="E665">
        <f t="shared" ca="1" si="121"/>
        <v>0</v>
      </c>
      <c r="H665" t="str">
        <f t="shared" ca="1" si="120"/>
        <v>'GOOD PE'!</v>
      </c>
      <c r="I665" s="463">
        <f t="shared" ca="1" si="125"/>
        <v>0</v>
      </c>
      <c r="J665" s="463">
        <f t="shared" ca="1" si="126"/>
        <v>0</v>
      </c>
      <c r="K665">
        <f t="shared" ca="1" si="127"/>
        <v>0</v>
      </c>
      <c r="L665">
        <f t="shared" ca="1" si="128"/>
        <v>0</v>
      </c>
      <c r="M665" t="str">
        <f t="shared" ca="1" si="129"/>
        <v>'GOOD PE'!</v>
      </c>
      <c r="N665">
        <f t="shared" ca="1" si="129"/>
        <v>0</v>
      </c>
      <c r="O665" t="str">
        <f t="shared" ca="1" si="130"/>
        <v>C:AP</v>
      </c>
      <c r="P665" t="str">
        <f t="shared" ca="1" si="131"/>
        <v>C9:AP9</v>
      </c>
    </row>
    <row r="666" spans="1:16">
      <c r="A666" t="str">
        <f t="shared" si="122"/>
        <v>14</v>
      </c>
      <c r="B666" t="str">
        <f t="shared" ca="1" si="123"/>
        <v>PE</v>
      </c>
      <c r="C666" t="str">
        <f t="shared" si="124"/>
        <v>G-35PE</v>
      </c>
      <c r="D666" t="s">
        <v>1410</v>
      </c>
      <c r="E666">
        <f t="shared" ca="1" si="121"/>
        <v>0</v>
      </c>
      <c r="H666" t="str">
        <f t="shared" ca="1" si="120"/>
        <v>'GOOD PE'!</v>
      </c>
      <c r="I666" s="463">
        <f t="shared" ca="1" si="125"/>
        <v>0</v>
      </c>
      <c r="J666" s="463">
        <f t="shared" ca="1" si="126"/>
        <v>0</v>
      </c>
      <c r="K666">
        <f t="shared" ca="1" si="127"/>
        <v>0</v>
      </c>
      <c r="L666">
        <f t="shared" ca="1" si="128"/>
        <v>0</v>
      </c>
      <c r="M666" t="str">
        <f t="shared" ca="1" si="129"/>
        <v>'GOOD PE'!</v>
      </c>
      <c r="N666">
        <f t="shared" ca="1" si="129"/>
        <v>0</v>
      </c>
      <c r="O666" t="str">
        <f t="shared" ca="1" si="130"/>
        <v>C:AP</v>
      </c>
      <c r="P666" t="str">
        <f t="shared" ca="1" si="131"/>
        <v>C9:AP9</v>
      </c>
    </row>
    <row r="667" spans="1:16">
      <c r="A667" t="str">
        <f t="shared" si="122"/>
        <v>15</v>
      </c>
      <c r="B667" t="str">
        <f t="shared" ca="1" si="123"/>
        <v>PE</v>
      </c>
      <c r="C667" t="str">
        <f t="shared" si="124"/>
        <v>G-35PE</v>
      </c>
      <c r="D667" t="s">
        <v>1058</v>
      </c>
      <c r="E667">
        <f t="shared" ca="1" si="121"/>
        <v>0</v>
      </c>
      <c r="H667" t="str">
        <f t="shared" ca="1" si="120"/>
        <v>'GOOD PE'!</v>
      </c>
      <c r="I667" s="463">
        <f t="shared" ca="1" si="125"/>
        <v>0</v>
      </c>
      <c r="J667" s="463">
        <f t="shared" ca="1" si="126"/>
        <v>0</v>
      </c>
      <c r="K667">
        <f t="shared" ca="1" si="127"/>
        <v>0</v>
      </c>
      <c r="L667">
        <f t="shared" ca="1" si="128"/>
        <v>0</v>
      </c>
      <c r="M667" t="str">
        <f t="shared" ca="1" si="129"/>
        <v>'GOOD PE'!</v>
      </c>
      <c r="N667">
        <f t="shared" ca="1" si="129"/>
        <v>0</v>
      </c>
      <c r="O667" t="str">
        <f t="shared" ca="1" si="130"/>
        <v>C:AP</v>
      </c>
      <c r="P667" t="str">
        <f t="shared" ca="1" si="131"/>
        <v>C9:AP9</v>
      </c>
    </row>
    <row r="668" spans="1:16">
      <c r="A668" t="str">
        <f t="shared" si="122"/>
        <v>19</v>
      </c>
      <c r="B668" t="str">
        <f t="shared" ca="1" si="123"/>
        <v>PE</v>
      </c>
      <c r="C668" t="str">
        <f t="shared" si="124"/>
        <v>G-35PE</v>
      </c>
      <c r="D668" t="s">
        <v>1411</v>
      </c>
      <c r="E668">
        <f t="shared" ca="1" si="121"/>
        <v>0</v>
      </c>
      <c r="H668" t="str">
        <f t="shared" ca="1" si="120"/>
        <v>'GOOD PE'!</v>
      </c>
      <c r="I668" s="463">
        <f t="shared" ca="1" si="125"/>
        <v>0</v>
      </c>
      <c r="J668" s="463">
        <f t="shared" ca="1" si="126"/>
        <v>0</v>
      </c>
      <c r="K668">
        <f t="shared" ca="1" si="127"/>
        <v>0</v>
      </c>
      <c r="L668">
        <f t="shared" ca="1" si="128"/>
        <v>0</v>
      </c>
      <c r="M668" t="str">
        <f t="shared" ca="1" si="129"/>
        <v>'GOOD PE'!</v>
      </c>
      <c r="N668">
        <f t="shared" ca="1" si="129"/>
        <v>0</v>
      </c>
      <c r="O668" t="str">
        <f t="shared" ca="1" si="130"/>
        <v>C:AP</v>
      </c>
      <c r="P668" t="str">
        <f t="shared" ca="1" si="131"/>
        <v>C9:AP9</v>
      </c>
    </row>
    <row r="669" spans="1:16">
      <c r="A669" t="str">
        <f t="shared" si="122"/>
        <v>34</v>
      </c>
      <c r="B669" t="str">
        <f t="shared" ca="1" si="123"/>
        <v>PE</v>
      </c>
      <c r="C669" t="str">
        <f t="shared" si="124"/>
        <v>G-35PE</v>
      </c>
      <c r="D669" t="s">
        <v>1412</v>
      </c>
      <c r="E669">
        <f t="shared" ca="1" si="121"/>
        <v>0</v>
      </c>
      <c r="H669" t="str">
        <f t="shared" ca="1" si="120"/>
        <v>'GOOD PE'!</v>
      </c>
      <c r="I669" s="463">
        <f t="shared" ca="1" si="125"/>
        <v>0</v>
      </c>
      <c r="J669" s="463">
        <f t="shared" ca="1" si="126"/>
        <v>0</v>
      </c>
      <c r="K669">
        <f t="shared" ca="1" si="127"/>
        <v>0</v>
      </c>
      <c r="L669">
        <f t="shared" ca="1" si="128"/>
        <v>0</v>
      </c>
      <c r="M669" t="str">
        <f t="shared" ca="1" si="129"/>
        <v>'GOOD PE'!</v>
      </c>
      <c r="N669">
        <f t="shared" ca="1" si="129"/>
        <v>0</v>
      </c>
      <c r="O669" t="str">
        <f t="shared" ca="1" si="130"/>
        <v>C:AP</v>
      </c>
      <c r="P669" t="str">
        <f t="shared" ca="1" si="131"/>
        <v>C9:AP9</v>
      </c>
    </row>
    <row r="670" spans="1:16">
      <c r="A670" t="str">
        <f t="shared" si="122"/>
        <v>35</v>
      </c>
      <c r="B670" t="str">
        <f t="shared" ca="1" si="123"/>
        <v>PE</v>
      </c>
      <c r="C670" t="str">
        <f t="shared" si="124"/>
        <v>G-35PE</v>
      </c>
      <c r="D670" t="s">
        <v>1413</v>
      </c>
      <c r="E670">
        <f t="shared" ca="1" si="121"/>
        <v>0</v>
      </c>
      <c r="H670" t="str">
        <f t="shared" ca="1" si="120"/>
        <v>'GOOD PE'!</v>
      </c>
      <c r="I670" s="463">
        <f t="shared" ca="1" si="125"/>
        <v>0</v>
      </c>
      <c r="J670" s="463">
        <f t="shared" ca="1" si="126"/>
        <v>0</v>
      </c>
      <c r="K670">
        <f t="shared" ca="1" si="127"/>
        <v>0</v>
      </c>
      <c r="L670">
        <f t="shared" ca="1" si="128"/>
        <v>0</v>
      </c>
      <c r="M670" t="str">
        <f t="shared" ca="1" si="129"/>
        <v>'GOOD PE'!</v>
      </c>
      <c r="N670">
        <f t="shared" ca="1" si="129"/>
        <v>0</v>
      </c>
      <c r="O670" t="str">
        <f t="shared" ca="1" si="130"/>
        <v>C:AP</v>
      </c>
      <c r="P670" t="str">
        <f t="shared" ca="1" si="131"/>
        <v>C9:AP9</v>
      </c>
    </row>
    <row r="671" spans="1:16">
      <c r="A671" t="str">
        <f t="shared" si="122"/>
        <v>36</v>
      </c>
      <c r="B671" t="str">
        <f t="shared" ca="1" si="123"/>
        <v>PE</v>
      </c>
      <c r="C671" t="str">
        <f t="shared" si="124"/>
        <v>G-35PE</v>
      </c>
      <c r="D671" t="s">
        <v>1414</v>
      </c>
      <c r="E671">
        <f t="shared" ca="1" si="121"/>
        <v>0</v>
      </c>
      <c r="H671" t="str">
        <f t="shared" ca="1" si="120"/>
        <v>'GOOD PE'!</v>
      </c>
      <c r="I671" s="463">
        <f t="shared" ca="1" si="125"/>
        <v>0</v>
      </c>
      <c r="J671" s="463">
        <f t="shared" ca="1" si="126"/>
        <v>0</v>
      </c>
      <c r="K671">
        <f t="shared" ca="1" si="127"/>
        <v>0</v>
      </c>
      <c r="L671">
        <f t="shared" ca="1" si="128"/>
        <v>0</v>
      </c>
      <c r="M671" t="str">
        <f t="shared" ca="1" si="129"/>
        <v>'GOOD PE'!</v>
      </c>
      <c r="N671">
        <f t="shared" ca="1" si="129"/>
        <v>0</v>
      </c>
      <c r="O671" t="str">
        <f t="shared" ca="1" si="130"/>
        <v>C:AP</v>
      </c>
      <c r="P671" t="str">
        <f t="shared" ca="1" si="131"/>
        <v>C9:AP9</v>
      </c>
    </row>
    <row r="672" spans="1:16">
      <c r="A672" t="str">
        <f t="shared" si="122"/>
        <v>01</v>
      </c>
      <c r="B672" t="str">
        <f t="shared" ca="1" si="123"/>
        <v>PE</v>
      </c>
      <c r="C672" t="str">
        <f t="shared" si="124"/>
        <v>G-36PE</v>
      </c>
      <c r="D672" t="s">
        <v>1059</v>
      </c>
      <c r="E672">
        <f t="shared" ca="1" si="121"/>
        <v>0</v>
      </c>
      <c r="H672" t="str">
        <f t="shared" ca="1" si="120"/>
        <v>'GOOD PE'!</v>
      </c>
      <c r="I672" s="463">
        <f t="shared" ca="1" si="125"/>
        <v>0</v>
      </c>
      <c r="J672" s="463">
        <f t="shared" ca="1" si="126"/>
        <v>0</v>
      </c>
      <c r="K672">
        <f t="shared" ca="1" si="127"/>
        <v>0</v>
      </c>
      <c r="L672">
        <f t="shared" ca="1" si="128"/>
        <v>0</v>
      </c>
      <c r="M672" t="str">
        <f t="shared" ca="1" si="129"/>
        <v>'GOOD PE'!</v>
      </c>
      <c r="N672">
        <f t="shared" ca="1" si="129"/>
        <v>0</v>
      </c>
      <c r="O672" t="str">
        <f t="shared" ca="1" si="130"/>
        <v>C:AP</v>
      </c>
      <c r="P672" t="str">
        <f t="shared" ca="1" si="131"/>
        <v>C9:AP9</v>
      </c>
    </row>
    <row r="673" spans="1:16">
      <c r="A673" t="str">
        <f t="shared" si="122"/>
        <v>02</v>
      </c>
      <c r="B673" t="str">
        <f t="shared" ca="1" si="123"/>
        <v>PE</v>
      </c>
      <c r="C673" t="str">
        <f t="shared" si="124"/>
        <v>G-36PE</v>
      </c>
      <c r="D673" t="s">
        <v>1060</v>
      </c>
      <c r="E673">
        <f t="shared" ca="1" si="121"/>
        <v>0</v>
      </c>
      <c r="H673" t="str">
        <f t="shared" ca="1" si="120"/>
        <v>'GOOD PE'!</v>
      </c>
      <c r="I673" s="463">
        <f t="shared" ca="1" si="125"/>
        <v>0</v>
      </c>
      <c r="J673" s="463">
        <f t="shared" ca="1" si="126"/>
        <v>0</v>
      </c>
      <c r="K673">
        <f t="shared" ca="1" si="127"/>
        <v>0</v>
      </c>
      <c r="L673">
        <f t="shared" ca="1" si="128"/>
        <v>0</v>
      </c>
      <c r="M673" t="str">
        <f t="shared" ca="1" si="129"/>
        <v>'GOOD PE'!</v>
      </c>
      <c r="N673">
        <f t="shared" ca="1" si="129"/>
        <v>0</v>
      </c>
      <c r="O673" t="str">
        <f t="shared" ca="1" si="130"/>
        <v>C:AP</v>
      </c>
      <c r="P673" t="str">
        <f t="shared" ca="1" si="131"/>
        <v>C9:AP9</v>
      </c>
    </row>
    <row r="674" spans="1:16">
      <c r="A674" t="str">
        <f t="shared" si="122"/>
        <v>03</v>
      </c>
      <c r="B674" t="str">
        <f t="shared" ca="1" si="123"/>
        <v>PE</v>
      </c>
      <c r="C674" t="str">
        <f t="shared" si="124"/>
        <v>G-36PE</v>
      </c>
      <c r="D674" t="s">
        <v>1061</v>
      </c>
      <c r="E674">
        <f t="shared" ca="1" si="121"/>
        <v>0</v>
      </c>
      <c r="H674" t="str">
        <f t="shared" ca="1" si="120"/>
        <v>'GOOD PE'!</v>
      </c>
      <c r="I674" s="463">
        <f t="shared" ca="1" si="125"/>
        <v>0</v>
      </c>
      <c r="J674" s="463">
        <f t="shared" ca="1" si="126"/>
        <v>0</v>
      </c>
      <c r="K674">
        <f t="shared" ca="1" si="127"/>
        <v>0</v>
      </c>
      <c r="L674">
        <f t="shared" ca="1" si="128"/>
        <v>0</v>
      </c>
      <c r="M674" t="str">
        <f t="shared" ca="1" si="129"/>
        <v>'GOOD PE'!</v>
      </c>
      <c r="N674">
        <f t="shared" ca="1" si="129"/>
        <v>0</v>
      </c>
      <c r="O674" t="str">
        <f t="shared" ca="1" si="130"/>
        <v>C:AP</v>
      </c>
      <c r="P674" t="str">
        <f t="shared" ca="1" si="131"/>
        <v>C9:AP9</v>
      </c>
    </row>
    <row r="675" spans="1:16">
      <c r="A675" t="str">
        <f t="shared" si="122"/>
        <v>04</v>
      </c>
      <c r="B675" t="str">
        <f t="shared" ca="1" si="123"/>
        <v>PE</v>
      </c>
      <c r="C675" t="str">
        <f t="shared" si="124"/>
        <v>G-36PE</v>
      </c>
      <c r="D675" t="s">
        <v>1062</v>
      </c>
      <c r="E675">
        <f t="shared" ca="1" si="121"/>
        <v>0</v>
      </c>
      <c r="H675" t="str">
        <f t="shared" ca="1" si="120"/>
        <v>'GOOD PE'!</v>
      </c>
      <c r="I675" s="463">
        <f t="shared" ca="1" si="125"/>
        <v>0</v>
      </c>
      <c r="J675" s="463">
        <f t="shared" ca="1" si="126"/>
        <v>0</v>
      </c>
      <c r="K675">
        <f t="shared" ca="1" si="127"/>
        <v>0</v>
      </c>
      <c r="L675">
        <f t="shared" ca="1" si="128"/>
        <v>0</v>
      </c>
      <c r="M675" t="str">
        <f t="shared" ca="1" si="129"/>
        <v>'GOOD PE'!</v>
      </c>
      <c r="N675">
        <f t="shared" ca="1" si="129"/>
        <v>0</v>
      </c>
      <c r="O675" t="str">
        <f t="shared" ca="1" si="130"/>
        <v>C:AP</v>
      </c>
      <c r="P675" t="str">
        <f t="shared" ca="1" si="131"/>
        <v>C9:AP9</v>
      </c>
    </row>
    <row r="676" spans="1:16">
      <c r="A676" t="str">
        <f t="shared" si="122"/>
        <v>05</v>
      </c>
      <c r="B676" t="str">
        <f t="shared" ca="1" si="123"/>
        <v>PE</v>
      </c>
      <c r="C676" t="str">
        <f t="shared" si="124"/>
        <v>G-36PE</v>
      </c>
      <c r="D676" t="s">
        <v>1063</v>
      </c>
      <c r="E676">
        <f t="shared" ca="1" si="121"/>
        <v>0</v>
      </c>
      <c r="H676" t="str">
        <f t="shared" ca="1" si="120"/>
        <v>'GOOD PE'!</v>
      </c>
      <c r="I676" s="463">
        <f t="shared" ca="1" si="125"/>
        <v>0</v>
      </c>
      <c r="J676" s="463">
        <f t="shared" ca="1" si="126"/>
        <v>0</v>
      </c>
      <c r="K676">
        <f t="shared" ca="1" si="127"/>
        <v>0</v>
      </c>
      <c r="L676">
        <f t="shared" ca="1" si="128"/>
        <v>0</v>
      </c>
      <c r="M676" t="str">
        <f t="shared" ca="1" si="129"/>
        <v>'GOOD PE'!</v>
      </c>
      <c r="N676">
        <f t="shared" ca="1" si="129"/>
        <v>0</v>
      </c>
      <c r="O676" t="str">
        <f t="shared" ca="1" si="130"/>
        <v>C:AP</v>
      </c>
      <c r="P676" t="str">
        <f t="shared" ca="1" si="131"/>
        <v>C9:AP9</v>
      </c>
    </row>
    <row r="677" spans="1:16">
      <c r="A677" t="str">
        <f t="shared" si="122"/>
        <v>06</v>
      </c>
      <c r="B677" t="str">
        <f t="shared" ca="1" si="123"/>
        <v>PE</v>
      </c>
      <c r="C677" t="str">
        <f t="shared" si="124"/>
        <v>G-36PE</v>
      </c>
      <c r="D677" t="s">
        <v>1064</v>
      </c>
      <c r="E677">
        <f t="shared" ca="1" si="121"/>
        <v>0</v>
      </c>
      <c r="H677" t="str">
        <f t="shared" ca="1" si="120"/>
        <v>'GOOD PE'!</v>
      </c>
      <c r="I677" s="463">
        <f t="shared" ca="1" si="125"/>
        <v>0</v>
      </c>
      <c r="J677" s="463">
        <f t="shared" ca="1" si="126"/>
        <v>0</v>
      </c>
      <c r="K677">
        <f t="shared" ca="1" si="127"/>
        <v>0</v>
      </c>
      <c r="L677">
        <f t="shared" ca="1" si="128"/>
        <v>0</v>
      </c>
      <c r="M677" t="str">
        <f t="shared" ca="1" si="129"/>
        <v>'GOOD PE'!</v>
      </c>
      <c r="N677">
        <f t="shared" ca="1" si="129"/>
        <v>0</v>
      </c>
      <c r="O677" t="str">
        <f t="shared" ca="1" si="130"/>
        <v>C:AP</v>
      </c>
      <c r="P677" t="str">
        <f t="shared" ca="1" si="131"/>
        <v>C9:AP9</v>
      </c>
    </row>
    <row r="678" spans="1:16">
      <c r="A678" t="str">
        <f t="shared" si="122"/>
        <v>07</v>
      </c>
      <c r="B678" t="str">
        <f t="shared" ca="1" si="123"/>
        <v>PE</v>
      </c>
      <c r="C678" t="str">
        <f t="shared" si="124"/>
        <v>G-36PE</v>
      </c>
      <c r="D678" t="s">
        <v>1065</v>
      </c>
      <c r="E678">
        <f t="shared" ca="1" si="121"/>
        <v>0</v>
      </c>
      <c r="H678" t="str">
        <f t="shared" ca="1" si="120"/>
        <v>'GOOD PE'!</v>
      </c>
      <c r="I678" s="463">
        <f t="shared" ca="1" si="125"/>
        <v>0</v>
      </c>
      <c r="J678" s="463">
        <f t="shared" ca="1" si="126"/>
        <v>0</v>
      </c>
      <c r="K678">
        <f t="shared" ca="1" si="127"/>
        <v>0</v>
      </c>
      <c r="L678">
        <f t="shared" ca="1" si="128"/>
        <v>0</v>
      </c>
      <c r="M678" t="str">
        <f t="shared" ca="1" si="129"/>
        <v>'GOOD PE'!</v>
      </c>
      <c r="N678">
        <f t="shared" ca="1" si="129"/>
        <v>0</v>
      </c>
      <c r="O678" t="str">
        <f t="shared" ca="1" si="130"/>
        <v>C:AP</v>
      </c>
      <c r="P678" t="str">
        <f t="shared" ca="1" si="131"/>
        <v>C9:AP9</v>
      </c>
    </row>
    <row r="679" spans="1:16">
      <c r="A679" t="str">
        <f t="shared" si="122"/>
        <v>08</v>
      </c>
      <c r="B679" t="str">
        <f t="shared" ca="1" si="123"/>
        <v>PE</v>
      </c>
      <c r="C679" t="str">
        <f t="shared" si="124"/>
        <v>G-36PE</v>
      </c>
      <c r="D679" t="s">
        <v>1066</v>
      </c>
      <c r="E679">
        <f t="shared" ca="1" si="121"/>
        <v>0</v>
      </c>
      <c r="H679" t="str">
        <f t="shared" ca="1" si="120"/>
        <v>'GOOD PE'!</v>
      </c>
      <c r="I679" s="463">
        <f t="shared" ca="1" si="125"/>
        <v>0</v>
      </c>
      <c r="J679" s="463">
        <f t="shared" ca="1" si="126"/>
        <v>0</v>
      </c>
      <c r="K679">
        <f t="shared" ca="1" si="127"/>
        <v>0</v>
      </c>
      <c r="L679">
        <f t="shared" ca="1" si="128"/>
        <v>0</v>
      </c>
      <c r="M679" t="str">
        <f t="shared" ca="1" si="129"/>
        <v>'GOOD PE'!</v>
      </c>
      <c r="N679">
        <f t="shared" ca="1" si="129"/>
        <v>0</v>
      </c>
      <c r="O679" t="str">
        <f t="shared" ca="1" si="130"/>
        <v>C:AP</v>
      </c>
      <c r="P679" t="str">
        <f t="shared" ca="1" si="131"/>
        <v>C9:AP9</v>
      </c>
    </row>
    <row r="680" spans="1:16">
      <c r="A680" t="str">
        <f t="shared" si="122"/>
        <v>09</v>
      </c>
      <c r="B680" t="str">
        <f t="shared" ca="1" si="123"/>
        <v>PE</v>
      </c>
      <c r="C680" t="str">
        <f t="shared" si="124"/>
        <v>G-36PE</v>
      </c>
      <c r="D680" t="s">
        <v>1067</v>
      </c>
      <c r="E680">
        <f t="shared" ca="1" si="121"/>
        <v>0</v>
      </c>
      <c r="H680" t="str">
        <f t="shared" ca="1" si="120"/>
        <v>'GOOD PE'!</v>
      </c>
      <c r="I680" s="463">
        <f t="shared" ca="1" si="125"/>
        <v>0</v>
      </c>
      <c r="J680" s="463">
        <f t="shared" ca="1" si="126"/>
        <v>0</v>
      </c>
      <c r="K680">
        <f t="shared" ca="1" si="127"/>
        <v>0</v>
      </c>
      <c r="L680">
        <f t="shared" ca="1" si="128"/>
        <v>0</v>
      </c>
      <c r="M680" t="str">
        <f t="shared" ca="1" si="129"/>
        <v>'GOOD PE'!</v>
      </c>
      <c r="N680">
        <f t="shared" ca="1" si="129"/>
        <v>0</v>
      </c>
      <c r="O680" t="str">
        <f t="shared" ca="1" si="130"/>
        <v>C:AP</v>
      </c>
      <c r="P680" t="str">
        <f t="shared" ca="1" si="131"/>
        <v>C9:AP9</v>
      </c>
    </row>
    <row r="681" spans="1:16">
      <c r="A681" t="str">
        <f t="shared" si="122"/>
        <v>10</v>
      </c>
      <c r="B681" t="str">
        <f t="shared" ca="1" si="123"/>
        <v>PE</v>
      </c>
      <c r="C681" t="str">
        <f t="shared" si="124"/>
        <v>G-36PE</v>
      </c>
      <c r="D681" t="s">
        <v>1068</v>
      </c>
      <c r="E681">
        <f t="shared" ca="1" si="121"/>
        <v>0</v>
      </c>
      <c r="H681" t="str">
        <f t="shared" ca="1" si="120"/>
        <v>'GOOD PE'!</v>
      </c>
      <c r="I681" s="463">
        <f t="shared" ca="1" si="125"/>
        <v>0</v>
      </c>
      <c r="J681" s="463">
        <f t="shared" ca="1" si="126"/>
        <v>0</v>
      </c>
      <c r="K681">
        <f t="shared" ca="1" si="127"/>
        <v>0</v>
      </c>
      <c r="L681">
        <f t="shared" ca="1" si="128"/>
        <v>0</v>
      </c>
      <c r="M681" t="str">
        <f t="shared" ca="1" si="129"/>
        <v>'GOOD PE'!</v>
      </c>
      <c r="N681">
        <f t="shared" ca="1" si="129"/>
        <v>0</v>
      </c>
      <c r="O681" t="str">
        <f t="shared" ca="1" si="130"/>
        <v>C:AP</v>
      </c>
      <c r="P681" t="str">
        <f t="shared" ca="1" si="131"/>
        <v>C9:AP9</v>
      </c>
    </row>
    <row r="682" spans="1:16">
      <c r="A682" t="str">
        <f t="shared" si="122"/>
        <v>11</v>
      </c>
      <c r="B682" t="str">
        <f t="shared" ca="1" si="123"/>
        <v>PE</v>
      </c>
      <c r="C682" t="str">
        <f t="shared" si="124"/>
        <v>G-36PE</v>
      </c>
      <c r="D682" t="s">
        <v>1069</v>
      </c>
      <c r="E682">
        <f t="shared" ca="1" si="121"/>
        <v>0</v>
      </c>
      <c r="H682" t="str">
        <f t="shared" ca="1" si="120"/>
        <v>'GOOD PE'!</v>
      </c>
      <c r="I682" s="463">
        <f t="shared" ca="1" si="125"/>
        <v>0</v>
      </c>
      <c r="J682" s="463">
        <f t="shared" ca="1" si="126"/>
        <v>0</v>
      </c>
      <c r="K682">
        <f t="shared" ca="1" si="127"/>
        <v>0</v>
      </c>
      <c r="L682">
        <f t="shared" ca="1" si="128"/>
        <v>0</v>
      </c>
      <c r="M682" t="str">
        <f t="shared" ca="1" si="129"/>
        <v>'GOOD PE'!</v>
      </c>
      <c r="N682">
        <f t="shared" ca="1" si="129"/>
        <v>0</v>
      </c>
      <c r="O682" t="str">
        <f t="shared" ca="1" si="130"/>
        <v>C:AP</v>
      </c>
      <c r="P682" t="str">
        <f t="shared" ca="1" si="131"/>
        <v>C9:AP9</v>
      </c>
    </row>
    <row r="683" spans="1:16">
      <c r="A683" t="str">
        <f t="shared" si="122"/>
        <v>12</v>
      </c>
      <c r="B683" t="str">
        <f t="shared" ca="1" si="123"/>
        <v>PE</v>
      </c>
      <c r="C683" t="str">
        <f t="shared" si="124"/>
        <v>G-36PE</v>
      </c>
      <c r="D683" t="s">
        <v>1070</v>
      </c>
      <c r="E683">
        <f t="shared" ca="1" si="121"/>
        <v>0</v>
      </c>
      <c r="H683" t="str">
        <f t="shared" ca="1" si="120"/>
        <v>'GOOD PE'!</v>
      </c>
      <c r="I683" s="463">
        <f t="shared" ca="1" si="125"/>
        <v>0</v>
      </c>
      <c r="J683" s="463">
        <f t="shared" ca="1" si="126"/>
        <v>0</v>
      </c>
      <c r="K683">
        <f t="shared" ca="1" si="127"/>
        <v>0</v>
      </c>
      <c r="L683">
        <f t="shared" ca="1" si="128"/>
        <v>0</v>
      </c>
      <c r="M683" t="str">
        <f t="shared" ca="1" si="129"/>
        <v>'GOOD PE'!</v>
      </c>
      <c r="N683">
        <f t="shared" ca="1" si="129"/>
        <v>0</v>
      </c>
      <c r="O683" t="str">
        <f t="shared" ca="1" si="130"/>
        <v>C:AP</v>
      </c>
      <c r="P683" t="str">
        <f t="shared" ca="1" si="131"/>
        <v>C9:AP9</v>
      </c>
    </row>
    <row r="684" spans="1:16">
      <c r="A684" t="str">
        <f t="shared" si="122"/>
        <v>13</v>
      </c>
      <c r="B684" t="str">
        <f t="shared" ca="1" si="123"/>
        <v>PE</v>
      </c>
      <c r="C684" t="str">
        <f t="shared" si="124"/>
        <v>G-36PE</v>
      </c>
      <c r="D684" t="s">
        <v>1071</v>
      </c>
      <c r="E684">
        <f t="shared" ca="1" si="121"/>
        <v>0</v>
      </c>
      <c r="H684" t="str">
        <f t="shared" ca="1" si="120"/>
        <v>'GOOD PE'!</v>
      </c>
      <c r="I684" s="463">
        <f t="shared" ca="1" si="125"/>
        <v>0</v>
      </c>
      <c r="J684" s="463">
        <f t="shared" ca="1" si="126"/>
        <v>0</v>
      </c>
      <c r="K684">
        <f t="shared" ca="1" si="127"/>
        <v>0</v>
      </c>
      <c r="L684">
        <f t="shared" ca="1" si="128"/>
        <v>0</v>
      </c>
      <c r="M684" t="str">
        <f t="shared" ca="1" si="129"/>
        <v>'GOOD PE'!</v>
      </c>
      <c r="N684">
        <f t="shared" ca="1" si="129"/>
        <v>0</v>
      </c>
      <c r="O684" t="str">
        <f t="shared" ca="1" si="130"/>
        <v>C:AP</v>
      </c>
      <c r="P684" t="str">
        <f t="shared" ca="1" si="131"/>
        <v>C9:AP9</v>
      </c>
    </row>
    <row r="685" spans="1:16">
      <c r="A685" t="str">
        <f t="shared" si="122"/>
        <v>14</v>
      </c>
      <c r="B685" t="str">
        <f t="shared" ca="1" si="123"/>
        <v>PE</v>
      </c>
      <c r="C685" t="str">
        <f t="shared" si="124"/>
        <v>G-36PE</v>
      </c>
      <c r="D685" t="s">
        <v>1415</v>
      </c>
      <c r="E685">
        <f t="shared" ca="1" si="121"/>
        <v>0</v>
      </c>
      <c r="H685" t="str">
        <f t="shared" ca="1" si="120"/>
        <v>'GOOD PE'!</v>
      </c>
      <c r="I685" s="463">
        <f t="shared" ca="1" si="125"/>
        <v>0</v>
      </c>
      <c r="J685" s="463">
        <f t="shared" ca="1" si="126"/>
        <v>0</v>
      </c>
      <c r="K685">
        <f t="shared" ca="1" si="127"/>
        <v>0</v>
      </c>
      <c r="L685">
        <f t="shared" ca="1" si="128"/>
        <v>0</v>
      </c>
      <c r="M685" t="str">
        <f t="shared" ca="1" si="129"/>
        <v>'GOOD PE'!</v>
      </c>
      <c r="N685">
        <f t="shared" ca="1" si="129"/>
        <v>0</v>
      </c>
      <c r="O685" t="str">
        <f t="shared" ca="1" si="130"/>
        <v>C:AP</v>
      </c>
      <c r="P685" t="str">
        <f t="shared" ca="1" si="131"/>
        <v>C9:AP9</v>
      </c>
    </row>
    <row r="686" spans="1:16">
      <c r="A686" t="str">
        <f t="shared" si="122"/>
        <v>15</v>
      </c>
      <c r="B686" t="str">
        <f t="shared" ca="1" si="123"/>
        <v>PE</v>
      </c>
      <c r="C686" t="str">
        <f t="shared" si="124"/>
        <v>G-36PE</v>
      </c>
      <c r="D686" t="s">
        <v>1072</v>
      </c>
      <c r="E686">
        <f t="shared" ca="1" si="121"/>
        <v>0</v>
      </c>
      <c r="H686" t="str">
        <f t="shared" ca="1" si="120"/>
        <v>'GOOD PE'!</v>
      </c>
      <c r="I686" s="463">
        <f t="shared" ca="1" si="125"/>
        <v>0</v>
      </c>
      <c r="J686" s="463">
        <f t="shared" ca="1" si="126"/>
        <v>0</v>
      </c>
      <c r="K686">
        <f t="shared" ca="1" si="127"/>
        <v>0</v>
      </c>
      <c r="L686">
        <f t="shared" ca="1" si="128"/>
        <v>0</v>
      </c>
      <c r="M686" t="str">
        <f t="shared" ca="1" si="129"/>
        <v>'GOOD PE'!</v>
      </c>
      <c r="N686">
        <f t="shared" ca="1" si="129"/>
        <v>0</v>
      </c>
      <c r="O686" t="str">
        <f t="shared" ca="1" si="130"/>
        <v>C:AP</v>
      </c>
      <c r="P686" t="str">
        <f t="shared" ca="1" si="131"/>
        <v>C9:AP9</v>
      </c>
    </row>
    <row r="687" spans="1:16">
      <c r="A687" t="str">
        <f t="shared" si="122"/>
        <v>19</v>
      </c>
      <c r="B687" t="str">
        <f t="shared" ca="1" si="123"/>
        <v>PE</v>
      </c>
      <c r="C687" t="str">
        <f t="shared" si="124"/>
        <v>G-36PE</v>
      </c>
      <c r="D687" t="s">
        <v>1416</v>
      </c>
      <c r="E687">
        <f t="shared" ca="1" si="121"/>
        <v>0</v>
      </c>
      <c r="H687" t="str">
        <f t="shared" ca="1" si="120"/>
        <v>'GOOD PE'!</v>
      </c>
      <c r="I687" s="463">
        <f t="shared" ca="1" si="125"/>
        <v>0</v>
      </c>
      <c r="J687" s="463">
        <f t="shared" ca="1" si="126"/>
        <v>0</v>
      </c>
      <c r="K687">
        <f t="shared" ca="1" si="127"/>
        <v>0</v>
      </c>
      <c r="L687">
        <f t="shared" ca="1" si="128"/>
        <v>0</v>
      </c>
      <c r="M687" t="str">
        <f t="shared" ca="1" si="129"/>
        <v>'GOOD PE'!</v>
      </c>
      <c r="N687">
        <f t="shared" ca="1" si="129"/>
        <v>0</v>
      </c>
      <c r="O687" t="str">
        <f t="shared" ca="1" si="130"/>
        <v>C:AP</v>
      </c>
      <c r="P687" t="str">
        <f t="shared" ca="1" si="131"/>
        <v>C9:AP9</v>
      </c>
    </row>
    <row r="688" spans="1:16">
      <c r="A688" t="str">
        <f t="shared" si="122"/>
        <v>34</v>
      </c>
      <c r="B688" t="str">
        <f t="shared" ca="1" si="123"/>
        <v>PE</v>
      </c>
      <c r="C688" t="str">
        <f t="shared" si="124"/>
        <v>G-36PE</v>
      </c>
      <c r="D688" t="s">
        <v>1417</v>
      </c>
      <c r="E688">
        <f t="shared" ca="1" si="121"/>
        <v>0</v>
      </c>
      <c r="H688" t="str">
        <f t="shared" ca="1" si="120"/>
        <v>'GOOD PE'!</v>
      </c>
      <c r="I688" s="463">
        <f t="shared" ca="1" si="125"/>
        <v>0</v>
      </c>
      <c r="J688" s="463">
        <f t="shared" ca="1" si="126"/>
        <v>0</v>
      </c>
      <c r="K688">
        <f t="shared" ca="1" si="127"/>
        <v>0</v>
      </c>
      <c r="L688">
        <f t="shared" ca="1" si="128"/>
        <v>0</v>
      </c>
      <c r="M688" t="str">
        <f t="shared" ca="1" si="129"/>
        <v>'GOOD PE'!</v>
      </c>
      <c r="N688">
        <f t="shared" ca="1" si="129"/>
        <v>0</v>
      </c>
      <c r="O688" t="str">
        <f t="shared" ca="1" si="130"/>
        <v>C:AP</v>
      </c>
      <c r="P688" t="str">
        <f t="shared" ca="1" si="131"/>
        <v>C9:AP9</v>
      </c>
    </row>
    <row r="689" spans="1:16">
      <c r="A689" t="str">
        <f t="shared" si="122"/>
        <v>35</v>
      </c>
      <c r="B689" t="str">
        <f t="shared" ca="1" si="123"/>
        <v>PE</v>
      </c>
      <c r="C689" t="str">
        <f t="shared" si="124"/>
        <v>G-36PE</v>
      </c>
      <c r="D689" t="s">
        <v>1418</v>
      </c>
      <c r="E689">
        <f t="shared" ca="1" si="121"/>
        <v>0</v>
      </c>
      <c r="H689" t="str">
        <f t="shared" ca="1" si="120"/>
        <v>'GOOD PE'!</v>
      </c>
      <c r="I689" s="463">
        <f t="shared" ca="1" si="125"/>
        <v>0</v>
      </c>
      <c r="J689" s="463">
        <f t="shared" ca="1" si="126"/>
        <v>0</v>
      </c>
      <c r="K689">
        <f t="shared" ca="1" si="127"/>
        <v>0</v>
      </c>
      <c r="L689">
        <f t="shared" ca="1" si="128"/>
        <v>0</v>
      </c>
      <c r="M689" t="str">
        <f t="shared" ca="1" si="129"/>
        <v>'GOOD PE'!</v>
      </c>
      <c r="N689">
        <f t="shared" ca="1" si="129"/>
        <v>0</v>
      </c>
      <c r="O689" t="str">
        <f t="shared" ca="1" si="130"/>
        <v>C:AP</v>
      </c>
      <c r="P689" t="str">
        <f t="shared" ca="1" si="131"/>
        <v>C9:AP9</v>
      </c>
    </row>
    <row r="690" spans="1:16">
      <c r="A690" t="str">
        <f t="shared" si="122"/>
        <v>36</v>
      </c>
      <c r="B690" t="str">
        <f t="shared" ca="1" si="123"/>
        <v>PE</v>
      </c>
      <c r="C690" t="str">
        <f t="shared" si="124"/>
        <v>G-36PE</v>
      </c>
      <c r="D690" t="s">
        <v>1419</v>
      </c>
      <c r="E690">
        <f t="shared" ca="1" si="121"/>
        <v>0</v>
      </c>
      <c r="H690" t="str">
        <f t="shared" ca="1" si="120"/>
        <v>'GOOD PE'!</v>
      </c>
      <c r="I690" s="463">
        <f t="shared" ca="1" si="125"/>
        <v>0</v>
      </c>
      <c r="J690" s="463">
        <f t="shared" ca="1" si="126"/>
        <v>0</v>
      </c>
      <c r="K690">
        <f t="shared" ca="1" si="127"/>
        <v>0</v>
      </c>
      <c r="L690">
        <f t="shared" ca="1" si="128"/>
        <v>0</v>
      </c>
      <c r="M690" t="str">
        <f t="shared" ca="1" si="129"/>
        <v>'GOOD PE'!</v>
      </c>
      <c r="N690">
        <f t="shared" ca="1" si="129"/>
        <v>0</v>
      </c>
      <c r="O690" t="str">
        <f t="shared" ca="1" si="130"/>
        <v>C:AP</v>
      </c>
      <c r="P690" t="str">
        <f t="shared" ca="1" si="131"/>
        <v>C9:AP9</v>
      </c>
    </row>
    <row r="691" spans="1:16">
      <c r="A691" t="str">
        <f t="shared" si="122"/>
        <v>01</v>
      </c>
      <c r="B691" t="str">
        <f t="shared" ca="1" si="123"/>
        <v>PE</v>
      </c>
      <c r="C691" t="str">
        <f t="shared" si="124"/>
        <v>G-37PE</v>
      </c>
      <c r="D691" t="s">
        <v>1073</v>
      </c>
      <c r="E691">
        <f t="shared" ca="1" si="121"/>
        <v>0</v>
      </c>
      <c r="H691" t="str">
        <f t="shared" ca="1" si="120"/>
        <v>'GOOD PE'!</v>
      </c>
      <c r="I691" s="463">
        <f t="shared" ca="1" si="125"/>
        <v>0</v>
      </c>
      <c r="J691" s="463">
        <f t="shared" ca="1" si="126"/>
        <v>0</v>
      </c>
      <c r="K691">
        <f t="shared" ca="1" si="127"/>
        <v>0</v>
      </c>
      <c r="L691">
        <f t="shared" ca="1" si="128"/>
        <v>0</v>
      </c>
      <c r="M691" t="str">
        <f t="shared" ca="1" si="129"/>
        <v>'GOOD PE'!</v>
      </c>
      <c r="N691">
        <f t="shared" ca="1" si="129"/>
        <v>0</v>
      </c>
      <c r="O691" t="str">
        <f t="shared" ca="1" si="130"/>
        <v>C:AP</v>
      </c>
      <c r="P691" t="str">
        <f t="shared" ca="1" si="131"/>
        <v>C9:AP9</v>
      </c>
    </row>
    <row r="692" spans="1:16">
      <c r="A692" t="str">
        <f t="shared" si="122"/>
        <v>02</v>
      </c>
      <c r="B692" t="str">
        <f t="shared" ca="1" si="123"/>
        <v>PE</v>
      </c>
      <c r="C692" t="str">
        <f t="shared" si="124"/>
        <v>G-37PE</v>
      </c>
      <c r="D692" t="s">
        <v>1074</v>
      </c>
      <c r="E692">
        <f t="shared" ca="1" si="121"/>
        <v>0</v>
      </c>
      <c r="H692" t="str">
        <f t="shared" ref="H692:H755" ca="1" si="132">IF(I692&lt;&gt;0,I692,IF(J692&lt;&gt;0,J692,IF(K692&lt;&gt;0,K692,IF(L692&lt;&gt;0,L692,IF(M692&lt;&gt;0,M692,"")))))</f>
        <v>'GOOD PE'!</v>
      </c>
      <c r="I692" s="463">
        <f t="shared" ca="1" si="125"/>
        <v>0</v>
      </c>
      <c r="J692" s="463">
        <f t="shared" ca="1" si="126"/>
        <v>0</v>
      </c>
      <c r="K692">
        <f t="shared" ca="1" si="127"/>
        <v>0</v>
      </c>
      <c r="L692">
        <f t="shared" ca="1" si="128"/>
        <v>0</v>
      </c>
      <c r="M692" t="str">
        <f t="shared" ca="1" si="129"/>
        <v>'GOOD PE'!</v>
      </c>
      <c r="N692">
        <f t="shared" ca="1" si="129"/>
        <v>0</v>
      </c>
      <c r="O692" t="str">
        <f t="shared" ca="1" si="130"/>
        <v>C:AP</v>
      </c>
      <c r="P692" t="str">
        <f t="shared" ca="1" si="131"/>
        <v>C9:AP9</v>
      </c>
    </row>
    <row r="693" spans="1:16">
      <c r="A693" t="str">
        <f t="shared" si="122"/>
        <v>03</v>
      </c>
      <c r="B693" t="str">
        <f t="shared" ca="1" si="123"/>
        <v>PE</v>
      </c>
      <c r="C693" t="str">
        <f t="shared" si="124"/>
        <v>G-37PE</v>
      </c>
      <c r="D693" t="s">
        <v>1075</v>
      </c>
      <c r="E693">
        <f t="shared" ca="1" si="121"/>
        <v>0</v>
      </c>
      <c r="H693" t="str">
        <f t="shared" ca="1" si="132"/>
        <v>'GOOD PE'!</v>
      </c>
      <c r="I693" s="463">
        <f t="shared" ca="1" si="125"/>
        <v>0</v>
      </c>
      <c r="J693" s="463">
        <f t="shared" ca="1" si="126"/>
        <v>0</v>
      </c>
      <c r="K693">
        <f t="shared" ca="1" si="127"/>
        <v>0</v>
      </c>
      <c r="L693">
        <f t="shared" ca="1" si="128"/>
        <v>0</v>
      </c>
      <c r="M693" t="str">
        <f t="shared" ca="1" si="129"/>
        <v>'GOOD PE'!</v>
      </c>
      <c r="N693">
        <f t="shared" ca="1" si="129"/>
        <v>0</v>
      </c>
      <c r="O693" t="str">
        <f t="shared" ca="1" si="130"/>
        <v>C:AP</v>
      </c>
      <c r="P693" t="str">
        <f t="shared" ca="1" si="131"/>
        <v>C9:AP9</v>
      </c>
    </row>
    <row r="694" spans="1:16">
      <c r="A694" t="str">
        <f t="shared" si="122"/>
        <v>04</v>
      </c>
      <c r="B694" t="str">
        <f t="shared" ca="1" si="123"/>
        <v>PE</v>
      </c>
      <c r="C694" t="str">
        <f t="shared" si="124"/>
        <v>G-37PE</v>
      </c>
      <c r="D694" t="s">
        <v>1076</v>
      </c>
      <c r="E694">
        <f t="shared" ca="1" si="121"/>
        <v>0</v>
      </c>
      <c r="H694" t="str">
        <f t="shared" ca="1" si="132"/>
        <v>'GOOD PE'!</v>
      </c>
      <c r="I694" s="463">
        <f t="shared" ca="1" si="125"/>
        <v>0</v>
      </c>
      <c r="J694" s="463">
        <f t="shared" ca="1" si="126"/>
        <v>0</v>
      </c>
      <c r="K694">
        <f t="shared" ca="1" si="127"/>
        <v>0</v>
      </c>
      <c r="L694">
        <f t="shared" ca="1" si="128"/>
        <v>0</v>
      </c>
      <c r="M694" t="str">
        <f t="shared" ca="1" si="129"/>
        <v>'GOOD PE'!</v>
      </c>
      <c r="N694">
        <f t="shared" ca="1" si="129"/>
        <v>0</v>
      </c>
      <c r="O694" t="str">
        <f t="shared" ca="1" si="130"/>
        <v>C:AP</v>
      </c>
      <c r="P694" t="str">
        <f t="shared" ca="1" si="131"/>
        <v>C9:AP9</v>
      </c>
    </row>
    <row r="695" spans="1:16">
      <c r="A695" t="str">
        <f t="shared" si="122"/>
        <v>05</v>
      </c>
      <c r="B695" t="str">
        <f t="shared" ca="1" si="123"/>
        <v>PE</v>
      </c>
      <c r="C695" t="str">
        <f t="shared" si="124"/>
        <v>G-37PE</v>
      </c>
      <c r="D695" t="s">
        <v>1077</v>
      </c>
      <c r="E695">
        <f t="shared" ca="1" si="121"/>
        <v>0</v>
      </c>
      <c r="H695" t="str">
        <f t="shared" ca="1" si="132"/>
        <v>'GOOD PE'!</v>
      </c>
      <c r="I695" s="463">
        <f t="shared" ca="1" si="125"/>
        <v>0</v>
      </c>
      <c r="J695" s="463">
        <f t="shared" ca="1" si="126"/>
        <v>0</v>
      </c>
      <c r="K695">
        <f t="shared" ca="1" si="127"/>
        <v>0</v>
      </c>
      <c r="L695">
        <f t="shared" ca="1" si="128"/>
        <v>0</v>
      </c>
      <c r="M695" t="str">
        <f t="shared" ca="1" si="129"/>
        <v>'GOOD PE'!</v>
      </c>
      <c r="N695">
        <f t="shared" ca="1" si="129"/>
        <v>0</v>
      </c>
      <c r="O695" t="str">
        <f t="shared" ca="1" si="130"/>
        <v>C:AP</v>
      </c>
      <c r="P695" t="str">
        <f t="shared" ca="1" si="131"/>
        <v>C9:AP9</v>
      </c>
    </row>
    <row r="696" spans="1:16">
      <c r="A696" t="str">
        <f t="shared" si="122"/>
        <v>06</v>
      </c>
      <c r="B696" t="str">
        <f t="shared" ca="1" si="123"/>
        <v>PE</v>
      </c>
      <c r="C696" t="str">
        <f t="shared" si="124"/>
        <v>G-37PE</v>
      </c>
      <c r="D696" t="s">
        <v>1078</v>
      </c>
      <c r="E696">
        <f t="shared" ca="1" si="121"/>
        <v>0</v>
      </c>
      <c r="H696" t="str">
        <f t="shared" ca="1" si="132"/>
        <v>'GOOD PE'!</v>
      </c>
      <c r="I696" s="463">
        <f t="shared" ca="1" si="125"/>
        <v>0</v>
      </c>
      <c r="J696" s="463">
        <f t="shared" ca="1" si="126"/>
        <v>0</v>
      </c>
      <c r="K696">
        <f t="shared" ca="1" si="127"/>
        <v>0</v>
      </c>
      <c r="L696">
        <f t="shared" ca="1" si="128"/>
        <v>0</v>
      </c>
      <c r="M696" t="str">
        <f t="shared" ca="1" si="129"/>
        <v>'GOOD PE'!</v>
      </c>
      <c r="N696">
        <f t="shared" ca="1" si="129"/>
        <v>0</v>
      </c>
      <c r="O696" t="str">
        <f t="shared" ca="1" si="130"/>
        <v>C:AP</v>
      </c>
      <c r="P696" t="str">
        <f t="shared" ca="1" si="131"/>
        <v>C9:AP9</v>
      </c>
    </row>
    <row r="697" spans="1:16">
      <c r="A697" t="str">
        <f t="shared" si="122"/>
        <v>07</v>
      </c>
      <c r="B697" t="str">
        <f t="shared" ca="1" si="123"/>
        <v>PE</v>
      </c>
      <c r="C697" t="str">
        <f t="shared" si="124"/>
        <v>G-37PE</v>
      </c>
      <c r="D697" t="s">
        <v>1079</v>
      </c>
      <c r="E697">
        <f t="shared" ca="1" si="121"/>
        <v>0</v>
      </c>
      <c r="H697" t="str">
        <f t="shared" ca="1" si="132"/>
        <v>'GOOD PE'!</v>
      </c>
      <c r="I697" s="463">
        <f t="shared" ca="1" si="125"/>
        <v>0</v>
      </c>
      <c r="J697" s="463">
        <f t="shared" ca="1" si="126"/>
        <v>0</v>
      </c>
      <c r="K697">
        <f t="shared" ca="1" si="127"/>
        <v>0</v>
      </c>
      <c r="L697">
        <f t="shared" ca="1" si="128"/>
        <v>0</v>
      </c>
      <c r="M697" t="str">
        <f t="shared" ca="1" si="129"/>
        <v>'GOOD PE'!</v>
      </c>
      <c r="N697">
        <f t="shared" ca="1" si="129"/>
        <v>0</v>
      </c>
      <c r="O697" t="str">
        <f t="shared" ca="1" si="130"/>
        <v>C:AP</v>
      </c>
      <c r="P697" t="str">
        <f t="shared" ca="1" si="131"/>
        <v>C9:AP9</v>
      </c>
    </row>
    <row r="698" spans="1:16">
      <c r="A698" t="str">
        <f t="shared" si="122"/>
        <v>08</v>
      </c>
      <c r="B698" t="str">
        <f t="shared" ca="1" si="123"/>
        <v>PE</v>
      </c>
      <c r="C698" t="str">
        <f t="shared" si="124"/>
        <v>G-37PE</v>
      </c>
      <c r="D698" t="s">
        <v>1080</v>
      </c>
      <c r="E698">
        <f t="shared" ca="1" si="121"/>
        <v>0</v>
      </c>
      <c r="H698" t="str">
        <f t="shared" ca="1" si="132"/>
        <v>'GOOD PE'!</v>
      </c>
      <c r="I698" s="463">
        <f t="shared" ca="1" si="125"/>
        <v>0</v>
      </c>
      <c r="J698" s="463">
        <f t="shared" ca="1" si="126"/>
        <v>0</v>
      </c>
      <c r="K698">
        <f t="shared" ca="1" si="127"/>
        <v>0</v>
      </c>
      <c r="L698">
        <f t="shared" ca="1" si="128"/>
        <v>0</v>
      </c>
      <c r="M698" t="str">
        <f t="shared" ca="1" si="129"/>
        <v>'GOOD PE'!</v>
      </c>
      <c r="N698">
        <f t="shared" ca="1" si="129"/>
        <v>0</v>
      </c>
      <c r="O698" t="str">
        <f t="shared" ca="1" si="130"/>
        <v>C:AP</v>
      </c>
      <c r="P698" t="str">
        <f t="shared" ca="1" si="131"/>
        <v>C9:AP9</v>
      </c>
    </row>
    <row r="699" spans="1:16">
      <c r="A699" t="str">
        <f t="shared" si="122"/>
        <v>09</v>
      </c>
      <c r="B699" t="str">
        <f t="shared" ca="1" si="123"/>
        <v>PE</v>
      </c>
      <c r="C699" t="str">
        <f t="shared" si="124"/>
        <v>G-37PE</v>
      </c>
      <c r="D699" t="s">
        <v>1081</v>
      </c>
      <c r="E699">
        <f t="shared" ca="1" si="121"/>
        <v>0</v>
      </c>
      <c r="H699" t="str">
        <f t="shared" ca="1" si="132"/>
        <v>'GOOD PE'!</v>
      </c>
      <c r="I699" s="463">
        <f t="shared" ca="1" si="125"/>
        <v>0</v>
      </c>
      <c r="J699" s="463">
        <f t="shared" ca="1" si="126"/>
        <v>0</v>
      </c>
      <c r="K699">
        <f t="shared" ca="1" si="127"/>
        <v>0</v>
      </c>
      <c r="L699">
        <f t="shared" ca="1" si="128"/>
        <v>0</v>
      </c>
      <c r="M699" t="str">
        <f t="shared" ca="1" si="129"/>
        <v>'GOOD PE'!</v>
      </c>
      <c r="N699">
        <f t="shared" ca="1" si="129"/>
        <v>0</v>
      </c>
      <c r="O699" t="str">
        <f t="shared" ca="1" si="130"/>
        <v>C:AP</v>
      </c>
      <c r="P699" t="str">
        <f t="shared" ca="1" si="131"/>
        <v>C9:AP9</v>
      </c>
    </row>
    <row r="700" spans="1:16">
      <c r="A700" t="str">
        <f t="shared" si="122"/>
        <v>10</v>
      </c>
      <c r="B700" t="str">
        <f t="shared" ca="1" si="123"/>
        <v>PE</v>
      </c>
      <c r="C700" t="str">
        <f t="shared" si="124"/>
        <v>G-37PE</v>
      </c>
      <c r="D700" t="s">
        <v>1082</v>
      </c>
      <c r="E700">
        <f t="shared" ca="1" si="121"/>
        <v>0</v>
      </c>
      <c r="H700" t="str">
        <f t="shared" ca="1" si="132"/>
        <v>'GOOD PE'!</v>
      </c>
      <c r="I700" s="463">
        <f t="shared" ca="1" si="125"/>
        <v>0</v>
      </c>
      <c r="J700" s="463">
        <f t="shared" ca="1" si="126"/>
        <v>0</v>
      </c>
      <c r="K700">
        <f t="shared" ca="1" si="127"/>
        <v>0</v>
      </c>
      <c r="L700">
        <f t="shared" ca="1" si="128"/>
        <v>0</v>
      </c>
      <c r="M700" t="str">
        <f t="shared" ca="1" si="129"/>
        <v>'GOOD PE'!</v>
      </c>
      <c r="N700">
        <f t="shared" ca="1" si="129"/>
        <v>0</v>
      </c>
      <c r="O700" t="str">
        <f t="shared" ca="1" si="130"/>
        <v>C:AP</v>
      </c>
      <c r="P700" t="str">
        <f t="shared" ca="1" si="131"/>
        <v>C9:AP9</v>
      </c>
    </row>
    <row r="701" spans="1:16">
      <c r="A701" t="str">
        <f t="shared" si="122"/>
        <v>11</v>
      </c>
      <c r="B701" t="str">
        <f t="shared" ca="1" si="123"/>
        <v>PE</v>
      </c>
      <c r="C701" t="str">
        <f t="shared" si="124"/>
        <v>G-37PE</v>
      </c>
      <c r="D701" t="s">
        <v>1083</v>
      </c>
      <c r="E701">
        <f t="shared" ca="1" si="121"/>
        <v>0</v>
      </c>
      <c r="H701" t="str">
        <f t="shared" ca="1" si="132"/>
        <v>'GOOD PE'!</v>
      </c>
      <c r="I701" s="463">
        <f t="shared" ca="1" si="125"/>
        <v>0</v>
      </c>
      <c r="J701" s="463">
        <f t="shared" ca="1" si="126"/>
        <v>0</v>
      </c>
      <c r="K701">
        <f t="shared" ca="1" si="127"/>
        <v>0</v>
      </c>
      <c r="L701">
        <f t="shared" ca="1" si="128"/>
        <v>0</v>
      </c>
      <c r="M701" t="str">
        <f t="shared" ca="1" si="129"/>
        <v>'GOOD PE'!</v>
      </c>
      <c r="N701">
        <f t="shared" ca="1" si="129"/>
        <v>0</v>
      </c>
      <c r="O701" t="str">
        <f t="shared" ca="1" si="130"/>
        <v>C:AP</v>
      </c>
      <c r="P701" t="str">
        <f t="shared" ca="1" si="131"/>
        <v>C9:AP9</v>
      </c>
    </row>
    <row r="702" spans="1:16">
      <c r="A702" t="str">
        <f t="shared" si="122"/>
        <v>12</v>
      </c>
      <c r="B702" t="str">
        <f t="shared" ca="1" si="123"/>
        <v>PE</v>
      </c>
      <c r="C702" t="str">
        <f t="shared" si="124"/>
        <v>G-37PE</v>
      </c>
      <c r="D702" t="s">
        <v>1084</v>
      </c>
      <c r="E702">
        <f t="shared" ca="1" si="121"/>
        <v>0</v>
      </c>
      <c r="H702" t="str">
        <f t="shared" ca="1" si="132"/>
        <v>'GOOD PE'!</v>
      </c>
      <c r="I702" s="463">
        <f t="shared" ca="1" si="125"/>
        <v>0</v>
      </c>
      <c r="J702" s="463">
        <f t="shared" ca="1" si="126"/>
        <v>0</v>
      </c>
      <c r="K702">
        <f t="shared" ca="1" si="127"/>
        <v>0</v>
      </c>
      <c r="L702">
        <f t="shared" ca="1" si="128"/>
        <v>0</v>
      </c>
      <c r="M702" t="str">
        <f t="shared" ca="1" si="129"/>
        <v>'GOOD PE'!</v>
      </c>
      <c r="N702">
        <f t="shared" ca="1" si="129"/>
        <v>0</v>
      </c>
      <c r="O702" t="str">
        <f t="shared" ca="1" si="130"/>
        <v>C:AP</v>
      </c>
      <c r="P702" t="str">
        <f t="shared" ca="1" si="131"/>
        <v>C9:AP9</v>
      </c>
    </row>
    <row r="703" spans="1:16">
      <c r="A703" t="str">
        <f t="shared" si="122"/>
        <v>13</v>
      </c>
      <c r="B703" t="str">
        <f t="shared" ca="1" si="123"/>
        <v>PE</v>
      </c>
      <c r="C703" t="str">
        <f t="shared" si="124"/>
        <v>G-37PE</v>
      </c>
      <c r="D703" t="s">
        <v>1085</v>
      </c>
      <c r="E703">
        <f t="shared" ca="1" si="121"/>
        <v>0</v>
      </c>
      <c r="H703" t="str">
        <f t="shared" ca="1" si="132"/>
        <v>'GOOD PE'!</v>
      </c>
      <c r="I703" s="463">
        <f t="shared" ca="1" si="125"/>
        <v>0</v>
      </c>
      <c r="J703" s="463">
        <f t="shared" ca="1" si="126"/>
        <v>0</v>
      </c>
      <c r="K703">
        <f t="shared" ca="1" si="127"/>
        <v>0</v>
      </c>
      <c r="L703">
        <f t="shared" ca="1" si="128"/>
        <v>0</v>
      </c>
      <c r="M703" t="str">
        <f t="shared" ca="1" si="129"/>
        <v>'GOOD PE'!</v>
      </c>
      <c r="N703">
        <f t="shared" ca="1" si="129"/>
        <v>0</v>
      </c>
      <c r="O703" t="str">
        <f t="shared" ca="1" si="130"/>
        <v>C:AP</v>
      </c>
      <c r="P703" t="str">
        <f t="shared" ca="1" si="131"/>
        <v>C9:AP9</v>
      </c>
    </row>
    <row r="704" spans="1:16">
      <c r="A704" t="str">
        <f t="shared" si="122"/>
        <v>14</v>
      </c>
      <c r="B704" t="str">
        <f t="shared" ca="1" si="123"/>
        <v>PE</v>
      </c>
      <c r="C704" t="str">
        <f t="shared" si="124"/>
        <v>G-37PE</v>
      </c>
      <c r="D704" t="s">
        <v>1420</v>
      </c>
      <c r="E704">
        <f t="shared" ca="1" si="121"/>
        <v>0</v>
      </c>
      <c r="H704" t="str">
        <f t="shared" ca="1" si="132"/>
        <v>'GOOD PE'!</v>
      </c>
      <c r="I704" s="463">
        <f t="shared" ca="1" si="125"/>
        <v>0</v>
      </c>
      <c r="J704" s="463">
        <f t="shared" ca="1" si="126"/>
        <v>0</v>
      </c>
      <c r="K704">
        <f t="shared" ca="1" si="127"/>
        <v>0</v>
      </c>
      <c r="L704">
        <f t="shared" ca="1" si="128"/>
        <v>0</v>
      </c>
      <c r="M704" t="str">
        <f t="shared" ca="1" si="129"/>
        <v>'GOOD PE'!</v>
      </c>
      <c r="N704">
        <f t="shared" ca="1" si="129"/>
        <v>0</v>
      </c>
      <c r="O704" t="str">
        <f t="shared" ca="1" si="130"/>
        <v>C:AP</v>
      </c>
      <c r="P704" t="str">
        <f t="shared" ca="1" si="131"/>
        <v>C9:AP9</v>
      </c>
    </row>
    <row r="705" spans="1:16">
      <c r="A705" t="str">
        <f t="shared" si="122"/>
        <v>15</v>
      </c>
      <c r="B705" t="str">
        <f t="shared" ca="1" si="123"/>
        <v>PE</v>
      </c>
      <c r="C705" t="str">
        <f t="shared" si="124"/>
        <v>G-37PE</v>
      </c>
      <c r="D705" t="s">
        <v>1086</v>
      </c>
      <c r="E705">
        <f t="shared" ca="1" si="121"/>
        <v>0</v>
      </c>
      <c r="H705" t="str">
        <f t="shared" ca="1" si="132"/>
        <v>'GOOD PE'!</v>
      </c>
      <c r="I705" s="463">
        <f t="shared" ca="1" si="125"/>
        <v>0</v>
      </c>
      <c r="J705" s="463">
        <f t="shared" ca="1" si="126"/>
        <v>0</v>
      </c>
      <c r="K705">
        <f t="shared" ca="1" si="127"/>
        <v>0</v>
      </c>
      <c r="L705">
        <f t="shared" ca="1" si="128"/>
        <v>0</v>
      </c>
      <c r="M705" t="str">
        <f t="shared" ca="1" si="129"/>
        <v>'GOOD PE'!</v>
      </c>
      <c r="N705">
        <f t="shared" ca="1" si="129"/>
        <v>0</v>
      </c>
      <c r="O705" t="str">
        <f t="shared" ca="1" si="130"/>
        <v>C:AP</v>
      </c>
      <c r="P705" t="str">
        <f t="shared" ca="1" si="131"/>
        <v>C9:AP9</v>
      </c>
    </row>
    <row r="706" spans="1:16">
      <c r="A706" t="str">
        <f t="shared" si="122"/>
        <v>19</v>
      </c>
      <c r="B706" t="str">
        <f t="shared" ca="1" si="123"/>
        <v>PE</v>
      </c>
      <c r="C706" t="str">
        <f t="shared" si="124"/>
        <v>G-37PE</v>
      </c>
      <c r="D706" t="s">
        <v>1421</v>
      </c>
      <c r="E706">
        <f t="shared" ca="1" si="121"/>
        <v>0</v>
      </c>
      <c r="H706" t="str">
        <f t="shared" ca="1" si="132"/>
        <v>'GOOD PE'!</v>
      </c>
      <c r="I706" s="463">
        <f t="shared" ca="1" si="125"/>
        <v>0</v>
      </c>
      <c r="J706" s="463">
        <f t="shared" ca="1" si="126"/>
        <v>0</v>
      </c>
      <c r="K706">
        <f t="shared" ca="1" si="127"/>
        <v>0</v>
      </c>
      <c r="L706">
        <f t="shared" ca="1" si="128"/>
        <v>0</v>
      </c>
      <c r="M706" t="str">
        <f t="shared" ca="1" si="129"/>
        <v>'GOOD PE'!</v>
      </c>
      <c r="N706">
        <f t="shared" ca="1" si="129"/>
        <v>0</v>
      </c>
      <c r="O706" t="str">
        <f t="shared" ca="1" si="130"/>
        <v>C:AP</v>
      </c>
      <c r="P706" t="str">
        <f t="shared" ca="1" si="131"/>
        <v>C9:AP9</v>
      </c>
    </row>
    <row r="707" spans="1:16">
      <c r="A707" t="str">
        <f t="shared" si="122"/>
        <v>34</v>
      </c>
      <c r="B707" t="str">
        <f t="shared" ca="1" si="123"/>
        <v>PE</v>
      </c>
      <c r="C707" t="str">
        <f t="shared" si="124"/>
        <v>G-37PE</v>
      </c>
      <c r="D707" t="s">
        <v>1422</v>
      </c>
      <c r="E707">
        <f t="shared" ca="1" si="121"/>
        <v>0</v>
      </c>
      <c r="H707" t="str">
        <f t="shared" ca="1" si="132"/>
        <v>'GOOD PE'!</v>
      </c>
      <c r="I707" s="463">
        <f t="shared" ca="1" si="125"/>
        <v>0</v>
      </c>
      <c r="J707" s="463">
        <f t="shared" ca="1" si="126"/>
        <v>0</v>
      </c>
      <c r="K707">
        <f t="shared" ca="1" si="127"/>
        <v>0</v>
      </c>
      <c r="L707">
        <f t="shared" ca="1" si="128"/>
        <v>0</v>
      </c>
      <c r="M707" t="str">
        <f t="shared" ca="1" si="129"/>
        <v>'GOOD PE'!</v>
      </c>
      <c r="N707">
        <f t="shared" ca="1" si="129"/>
        <v>0</v>
      </c>
      <c r="O707" t="str">
        <f t="shared" ca="1" si="130"/>
        <v>C:AP</v>
      </c>
      <c r="P707" t="str">
        <f t="shared" ca="1" si="131"/>
        <v>C9:AP9</v>
      </c>
    </row>
    <row r="708" spans="1:16">
      <c r="A708" t="str">
        <f t="shared" si="122"/>
        <v>35</v>
      </c>
      <c r="B708" t="str">
        <f t="shared" ca="1" si="123"/>
        <v>PE</v>
      </c>
      <c r="C708" t="str">
        <f t="shared" si="124"/>
        <v>G-37PE</v>
      </c>
      <c r="D708" t="s">
        <v>1423</v>
      </c>
      <c r="E708">
        <f t="shared" ca="1" si="121"/>
        <v>0</v>
      </c>
      <c r="H708" t="str">
        <f t="shared" ca="1" si="132"/>
        <v>'GOOD PE'!</v>
      </c>
      <c r="I708" s="463">
        <f t="shared" ca="1" si="125"/>
        <v>0</v>
      </c>
      <c r="J708" s="463">
        <f t="shared" ca="1" si="126"/>
        <v>0</v>
      </c>
      <c r="K708">
        <f t="shared" ca="1" si="127"/>
        <v>0</v>
      </c>
      <c r="L708">
        <f t="shared" ca="1" si="128"/>
        <v>0</v>
      </c>
      <c r="M708" t="str">
        <f t="shared" ca="1" si="129"/>
        <v>'GOOD PE'!</v>
      </c>
      <c r="N708">
        <f t="shared" ca="1" si="129"/>
        <v>0</v>
      </c>
      <c r="O708" t="str">
        <f t="shared" ca="1" si="130"/>
        <v>C:AP</v>
      </c>
      <c r="P708" t="str">
        <f t="shared" ca="1" si="131"/>
        <v>C9:AP9</v>
      </c>
    </row>
    <row r="709" spans="1:16">
      <c r="A709" t="str">
        <f t="shared" si="122"/>
        <v>36</v>
      </c>
      <c r="B709" t="str">
        <f t="shared" ca="1" si="123"/>
        <v>PE</v>
      </c>
      <c r="C709" t="str">
        <f t="shared" si="124"/>
        <v>G-37PE</v>
      </c>
      <c r="D709" t="s">
        <v>1424</v>
      </c>
      <c r="E709">
        <f t="shared" ca="1" si="121"/>
        <v>0</v>
      </c>
      <c r="H709" t="str">
        <f t="shared" ca="1" si="132"/>
        <v>'GOOD PE'!</v>
      </c>
      <c r="I709" s="463">
        <f t="shared" ca="1" si="125"/>
        <v>0</v>
      </c>
      <c r="J709" s="463">
        <f t="shared" ca="1" si="126"/>
        <v>0</v>
      </c>
      <c r="K709">
        <f t="shared" ca="1" si="127"/>
        <v>0</v>
      </c>
      <c r="L709">
        <f t="shared" ca="1" si="128"/>
        <v>0</v>
      </c>
      <c r="M709" t="str">
        <f t="shared" ca="1" si="129"/>
        <v>'GOOD PE'!</v>
      </c>
      <c r="N709">
        <f t="shared" ca="1" si="129"/>
        <v>0</v>
      </c>
      <c r="O709" t="str">
        <f t="shared" ca="1" si="130"/>
        <v>C:AP</v>
      </c>
      <c r="P709" t="str">
        <f t="shared" ca="1" si="131"/>
        <v>C9:AP9</v>
      </c>
    </row>
    <row r="710" spans="1:16">
      <c r="A710" t="str">
        <f t="shared" si="122"/>
        <v>01</v>
      </c>
      <c r="B710" t="str">
        <f t="shared" ca="1" si="123"/>
        <v>PE</v>
      </c>
      <c r="C710" t="str">
        <f t="shared" si="124"/>
        <v>G-38PE</v>
      </c>
      <c r="D710" t="s">
        <v>1087</v>
      </c>
      <c r="E710">
        <f t="shared" ca="1" si="121"/>
        <v>0</v>
      </c>
      <c r="H710" t="str">
        <f t="shared" ca="1" si="132"/>
        <v>'GOOD PE'!</v>
      </c>
      <c r="I710" s="463">
        <f t="shared" ca="1" si="125"/>
        <v>0</v>
      </c>
      <c r="J710" s="463">
        <f t="shared" ca="1" si="126"/>
        <v>0</v>
      </c>
      <c r="K710">
        <f t="shared" ca="1" si="127"/>
        <v>0</v>
      </c>
      <c r="L710">
        <f t="shared" ca="1" si="128"/>
        <v>0</v>
      </c>
      <c r="M710" t="str">
        <f t="shared" ca="1" si="129"/>
        <v>'GOOD PE'!</v>
      </c>
      <c r="N710">
        <f t="shared" ca="1" si="129"/>
        <v>0</v>
      </c>
      <c r="O710" t="str">
        <f t="shared" ca="1" si="130"/>
        <v>C:AP</v>
      </c>
      <c r="P710" t="str">
        <f t="shared" ca="1" si="131"/>
        <v>C9:AP9</v>
      </c>
    </row>
    <row r="711" spans="1:16">
      <c r="A711" t="str">
        <f t="shared" si="122"/>
        <v>02</v>
      </c>
      <c r="B711" t="str">
        <f t="shared" ca="1" si="123"/>
        <v>PE</v>
      </c>
      <c r="C711" t="str">
        <f t="shared" si="124"/>
        <v>G-38PE</v>
      </c>
      <c r="D711" t="s">
        <v>1088</v>
      </c>
      <c r="E711">
        <f t="shared" ca="1" si="121"/>
        <v>0</v>
      </c>
      <c r="H711" t="str">
        <f t="shared" ca="1" si="132"/>
        <v>'GOOD PE'!</v>
      </c>
      <c r="I711" s="463">
        <f t="shared" ca="1" si="125"/>
        <v>0</v>
      </c>
      <c r="J711" s="463">
        <f t="shared" ca="1" si="126"/>
        <v>0</v>
      </c>
      <c r="K711">
        <f t="shared" ca="1" si="127"/>
        <v>0</v>
      </c>
      <c r="L711">
        <f t="shared" ca="1" si="128"/>
        <v>0</v>
      </c>
      <c r="M711" t="str">
        <f t="shared" ca="1" si="129"/>
        <v>'GOOD PE'!</v>
      </c>
      <c r="N711">
        <f t="shared" ca="1" si="129"/>
        <v>0</v>
      </c>
      <c r="O711" t="str">
        <f t="shared" ca="1" si="130"/>
        <v>C:AP</v>
      </c>
      <c r="P711" t="str">
        <f t="shared" ca="1" si="131"/>
        <v>C9:AP9</v>
      </c>
    </row>
    <row r="712" spans="1:16">
      <c r="A712" t="str">
        <f t="shared" si="122"/>
        <v>03</v>
      </c>
      <c r="B712" t="str">
        <f t="shared" ca="1" si="123"/>
        <v>PE</v>
      </c>
      <c r="C712" t="str">
        <f t="shared" si="124"/>
        <v>G-38PE</v>
      </c>
      <c r="D712" t="s">
        <v>1089</v>
      </c>
      <c r="E712">
        <f t="shared" ca="1" si="121"/>
        <v>0</v>
      </c>
      <c r="H712" t="str">
        <f t="shared" ca="1" si="132"/>
        <v>'GOOD PE'!</v>
      </c>
      <c r="I712" s="463">
        <f t="shared" ca="1" si="125"/>
        <v>0</v>
      </c>
      <c r="J712" s="463">
        <f t="shared" ca="1" si="126"/>
        <v>0</v>
      </c>
      <c r="K712">
        <f t="shared" ca="1" si="127"/>
        <v>0</v>
      </c>
      <c r="L712">
        <f t="shared" ca="1" si="128"/>
        <v>0</v>
      </c>
      <c r="M712" t="str">
        <f t="shared" ca="1" si="129"/>
        <v>'GOOD PE'!</v>
      </c>
      <c r="N712">
        <f t="shared" ca="1" si="129"/>
        <v>0</v>
      </c>
      <c r="O712" t="str">
        <f t="shared" ca="1" si="130"/>
        <v>C:AP</v>
      </c>
      <c r="P712" t="str">
        <f t="shared" ca="1" si="131"/>
        <v>C9:AP9</v>
      </c>
    </row>
    <row r="713" spans="1:16">
      <c r="A713" t="str">
        <f t="shared" si="122"/>
        <v>04</v>
      </c>
      <c r="B713" t="str">
        <f t="shared" ca="1" si="123"/>
        <v>PE</v>
      </c>
      <c r="C713" t="str">
        <f t="shared" si="124"/>
        <v>G-38PE</v>
      </c>
      <c r="D713" t="s">
        <v>1090</v>
      </c>
      <c r="E713">
        <f t="shared" ca="1" si="121"/>
        <v>0</v>
      </c>
      <c r="H713" t="str">
        <f t="shared" ca="1" si="132"/>
        <v>'GOOD PE'!</v>
      </c>
      <c r="I713" s="463">
        <f t="shared" ca="1" si="125"/>
        <v>0</v>
      </c>
      <c r="J713" s="463">
        <f t="shared" ca="1" si="126"/>
        <v>0</v>
      </c>
      <c r="K713">
        <f t="shared" ca="1" si="127"/>
        <v>0</v>
      </c>
      <c r="L713">
        <f t="shared" ca="1" si="128"/>
        <v>0</v>
      </c>
      <c r="M713" t="str">
        <f t="shared" ca="1" si="129"/>
        <v>'GOOD PE'!</v>
      </c>
      <c r="N713">
        <f t="shared" ca="1" si="129"/>
        <v>0</v>
      </c>
      <c r="O713" t="str">
        <f t="shared" ca="1" si="130"/>
        <v>C:AP</v>
      </c>
      <c r="P713" t="str">
        <f t="shared" ca="1" si="131"/>
        <v>C9:AP9</v>
      </c>
    </row>
    <row r="714" spans="1:16">
      <c r="A714" t="str">
        <f t="shared" si="122"/>
        <v>05</v>
      </c>
      <c r="B714" t="str">
        <f t="shared" ca="1" si="123"/>
        <v>PE</v>
      </c>
      <c r="C714" t="str">
        <f t="shared" si="124"/>
        <v>G-38PE</v>
      </c>
      <c r="D714" t="s">
        <v>1091</v>
      </c>
      <c r="E714">
        <f t="shared" ca="1" si="121"/>
        <v>0</v>
      </c>
      <c r="H714" t="str">
        <f t="shared" ca="1" si="132"/>
        <v>'GOOD PE'!</v>
      </c>
      <c r="I714" s="463">
        <f t="shared" ca="1" si="125"/>
        <v>0</v>
      </c>
      <c r="J714" s="463">
        <f t="shared" ca="1" si="126"/>
        <v>0</v>
      </c>
      <c r="K714">
        <f t="shared" ca="1" si="127"/>
        <v>0</v>
      </c>
      <c r="L714">
        <f t="shared" ca="1" si="128"/>
        <v>0</v>
      </c>
      <c r="M714" t="str">
        <f t="shared" ca="1" si="129"/>
        <v>'GOOD PE'!</v>
      </c>
      <c r="N714">
        <f t="shared" ca="1" si="129"/>
        <v>0</v>
      </c>
      <c r="O714" t="str">
        <f t="shared" ca="1" si="130"/>
        <v>C:AP</v>
      </c>
      <c r="P714" t="str">
        <f t="shared" ca="1" si="131"/>
        <v>C9:AP9</v>
      </c>
    </row>
    <row r="715" spans="1:16">
      <c r="A715" t="str">
        <f t="shared" si="122"/>
        <v>06</v>
      </c>
      <c r="B715" t="str">
        <f t="shared" ca="1" si="123"/>
        <v>PE</v>
      </c>
      <c r="C715" t="str">
        <f t="shared" si="124"/>
        <v>G-38PE</v>
      </c>
      <c r="D715" t="s">
        <v>1092</v>
      </c>
      <c r="E715">
        <f t="shared" ca="1" si="121"/>
        <v>0</v>
      </c>
      <c r="H715" t="str">
        <f t="shared" ca="1" si="132"/>
        <v>'GOOD PE'!</v>
      </c>
      <c r="I715" s="463">
        <f t="shared" ca="1" si="125"/>
        <v>0</v>
      </c>
      <c r="J715" s="463">
        <f t="shared" ca="1" si="126"/>
        <v>0</v>
      </c>
      <c r="K715">
        <f t="shared" ca="1" si="127"/>
        <v>0</v>
      </c>
      <c r="L715">
        <f t="shared" ca="1" si="128"/>
        <v>0</v>
      </c>
      <c r="M715" t="str">
        <f t="shared" ca="1" si="129"/>
        <v>'GOOD PE'!</v>
      </c>
      <c r="N715">
        <f t="shared" ca="1" si="129"/>
        <v>0</v>
      </c>
      <c r="O715" t="str">
        <f t="shared" ca="1" si="130"/>
        <v>C:AP</v>
      </c>
      <c r="P715" t="str">
        <f t="shared" ca="1" si="131"/>
        <v>C9:AP9</v>
      </c>
    </row>
    <row r="716" spans="1:16">
      <c r="A716" t="str">
        <f t="shared" si="122"/>
        <v>07</v>
      </c>
      <c r="B716" t="str">
        <f t="shared" ca="1" si="123"/>
        <v>PE</v>
      </c>
      <c r="C716" t="str">
        <f t="shared" si="124"/>
        <v>G-38PE</v>
      </c>
      <c r="D716" t="s">
        <v>1093</v>
      </c>
      <c r="E716">
        <f t="shared" ca="1" si="121"/>
        <v>0</v>
      </c>
      <c r="H716" t="str">
        <f t="shared" ca="1" si="132"/>
        <v>'GOOD PE'!</v>
      </c>
      <c r="I716" s="463">
        <f t="shared" ca="1" si="125"/>
        <v>0</v>
      </c>
      <c r="J716" s="463">
        <f t="shared" ca="1" si="126"/>
        <v>0</v>
      </c>
      <c r="K716">
        <f t="shared" ca="1" si="127"/>
        <v>0</v>
      </c>
      <c r="L716">
        <f t="shared" ca="1" si="128"/>
        <v>0</v>
      </c>
      <c r="M716" t="str">
        <f t="shared" ca="1" si="129"/>
        <v>'GOOD PE'!</v>
      </c>
      <c r="N716">
        <f t="shared" ca="1" si="129"/>
        <v>0</v>
      </c>
      <c r="O716" t="str">
        <f t="shared" ca="1" si="130"/>
        <v>C:AP</v>
      </c>
      <c r="P716" t="str">
        <f t="shared" ca="1" si="131"/>
        <v>C9:AP9</v>
      </c>
    </row>
    <row r="717" spans="1:16">
      <c r="A717" t="str">
        <f t="shared" si="122"/>
        <v>08</v>
      </c>
      <c r="B717" t="str">
        <f t="shared" ca="1" si="123"/>
        <v>PE</v>
      </c>
      <c r="C717" t="str">
        <f t="shared" si="124"/>
        <v>G-38PE</v>
      </c>
      <c r="D717" t="s">
        <v>1094</v>
      </c>
      <c r="E717">
        <f t="shared" ref="E717:E780" ca="1" si="133">IFERROR(VLOOKUP(C717,INDIRECT($H717&amp;$O717),MATCH($A717,INDIRECT($H717&amp;$P717),0),FALSE),0)</f>
        <v>0</v>
      </c>
      <c r="H717" t="str">
        <f t="shared" ca="1" si="132"/>
        <v>'GOOD PE'!</v>
      </c>
      <c r="I717" s="463">
        <f t="shared" ca="1" si="125"/>
        <v>0</v>
      </c>
      <c r="J717" s="463">
        <f t="shared" ca="1" si="126"/>
        <v>0</v>
      </c>
      <c r="K717">
        <f t="shared" ca="1" si="127"/>
        <v>0</v>
      </c>
      <c r="L717">
        <f t="shared" ca="1" si="128"/>
        <v>0</v>
      </c>
      <c r="M717" t="str">
        <f t="shared" ca="1" si="129"/>
        <v>'GOOD PE'!</v>
      </c>
      <c r="N717">
        <f t="shared" ca="1" si="129"/>
        <v>0</v>
      </c>
      <c r="O717" t="str">
        <f t="shared" ca="1" si="130"/>
        <v>C:AP</v>
      </c>
      <c r="P717" t="str">
        <f t="shared" ca="1" si="131"/>
        <v>C9:AP9</v>
      </c>
    </row>
    <row r="718" spans="1:16">
      <c r="A718" t="str">
        <f t="shared" ref="A718:A781" si="134">IF(LEFT(RIGHT(D718,3),1)="-",RIGHT(D718,2),RIGHT(D718,3))</f>
        <v>09</v>
      </c>
      <c r="B718" t="str">
        <f t="shared" ref="B718:B781" ca="1" si="135">VLOOKUP(H718,$A$1:$K$5,11,FALSE)</f>
        <v>PE</v>
      </c>
      <c r="C718" t="str">
        <f t="shared" ref="C718:C781" si="136">IF(RIGHT(LEFT(D718,LEN(D718)-3),1)="-",LEFT(D718,LEN(D718)-4),LEFT(D718,LEN(D718)-3))</f>
        <v>G-38PE</v>
      </c>
      <c r="D718" t="s">
        <v>1095</v>
      </c>
      <c r="E718">
        <f t="shared" ca="1" si="133"/>
        <v>0</v>
      </c>
      <c r="H718" t="str">
        <f t="shared" ca="1" si="132"/>
        <v>'GOOD PE'!</v>
      </c>
      <c r="I718" s="463">
        <f t="shared" ref="I718:I781" ca="1" si="137">IF(IFERROR(VLOOKUP($C718,INDIRECT(I$12&amp;$H$6),1,FALSE),0)&lt;&gt;0,I$12,0)</f>
        <v>0</v>
      </c>
      <c r="J718" s="463">
        <f t="shared" ref="J718:J781" ca="1" si="138">IF(IFERROR(VLOOKUP($C718,INDIRECT(J$12&amp;$H$7),1,FALSE),0)&lt;&gt;0,J$12,0)</f>
        <v>0</v>
      </c>
      <c r="K718">
        <f t="shared" ref="K718:K781" ca="1" si="139">IF(IFERROR(VLOOKUP($C718,INDIRECT(K$12&amp;$H$8),1,FALSE),0)&lt;&gt;0,K$12,0)</f>
        <v>0</v>
      </c>
      <c r="L718">
        <f t="shared" ref="L718:L781" ca="1" si="140">IF(IFERROR(VLOOKUP($C718,INDIRECT(L$12&amp;$H$9),1,FALSE),0)&lt;&gt;0,L$12,0)</f>
        <v>0</v>
      </c>
      <c r="M718" t="str">
        <f t="shared" ref="M718:N781" ca="1" si="141">IF(IFERROR(VLOOKUP($C718,INDIRECT(M$12&amp;$H$10),1,FALSE),0)&lt;&gt;0,M$12,0)</f>
        <v>'GOOD PE'!</v>
      </c>
      <c r="N718">
        <f t="shared" ca="1" si="141"/>
        <v>0</v>
      </c>
      <c r="O718" t="str">
        <f t="shared" ref="O718:O781" ca="1" si="142">VLOOKUP($H718,$G$6:$I$10,2,FALSE)</f>
        <v>C:AP</v>
      </c>
      <c r="P718" t="str">
        <f t="shared" ref="P718:P781" ca="1" si="143">VLOOKUP($H718,$G$6:$I$10,3,FALSE)</f>
        <v>C9:AP9</v>
      </c>
    </row>
    <row r="719" spans="1:16">
      <c r="A719" t="str">
        <f t="shared" si="134"/>
        <v>10</v>
      </c>
      <c r="B719" t="str">
        <f t="shared" ca="1" si="135"/>
        <v>PE</v>
      </c>
      <c r="C719" t="str">
        <f t="shared" si="136"/>
        <v>G-38PE</v>
      </c>
      <c r="D719" t="s">
        <v>1096</v>
      </c>
      <c r="E719">
        <f t="shared" ca="1" si="133"/>
        <v>0</v>
      </c>
      <c r="H719" t="str">
        <f t="shared" ca="1" si="132"/>
        <v>'GOOD PE'!</v>
      </c>
      <c r="I719" s="463">
        <f t="shared" ca="1" si="137"/>
        <v>0</v>
      </c>
      <c r="J719" s="463">
        <f t="shared" ca="1" si="138"/>
        <v>0</v>
      </c>
      <c r="K719">
        <f t="shared" ca="1" si="139"/>
        <v>0</v>
      </c>
      <c r="L719">
        <f t="shared" ca="1" si="140"/>
        <v>0</v>
      </c>
      <c r="M719" t="str">
        <f t="shared" ca="1" si="141"/>
        <v>'GOOD PE'!</v>
      </c>
      <c r="N719">
        <f t="shared" ca="1" si="141"/>
        <v>0</v>
      </c>
      <c r="O719" t="str">
        <f t="shared" ca="1" si="142"/>
        <v>C:AP</v>
      </c>
      <c r="P719" t="str">
        <f t="shared" ca="1" si="143"/>
        <v>C9:AP9</v>
      </c>
    </row>
    <row r="720" spans="1:16">
      <c r="A720" t="str">
        <f t="shared" si="134"/>
        <v>11</v>
      </c>
      <c r="B720" t="str">
        <f t="shared" ca="1" si="135"/>
        <v>PE</v>
      </c>
      <c r="C720" t="str">
        <f t="shared" si="136"/>
        <v>G-38PE</v>
      </c>
      <c r="D720" t="s">
        <v>1097</v>
      </c>
      <c r="E720">
        <f t="shared" ca="1" si="133"/>
        <v>0</v>
      </c>
      <c r="H720" t="str">
        <f t="shared" ca="1" si="132"/>
        <v>'GOOD PE'!</v>
      </c>
      <c r="I720" s="463">
        <f t="shared" ca="1" si="137"/>
        <v>0</v>
      </c>
      <c r="J720" s="463">
        <f t="shared" ca="1" si="138"/>
        <v>0</v>
      </c>
      <c r="K720">
        <f t="shared" ca="1" si="139"/>
        <v>0</v>
      </c>
      <c r="L720">
        <f t="shared" ca="1" si="140"/>
        <v>0</v>
      </c>
      <c r="M720" t="str">
        <f t="shared" ca="1" si="141"/>
        <v>'GOOD PE'!</v>
      </c>
      <c r="N720">
        <f t="shared" ca="1" si="141"/>
        <v>0</v>
      </c>
      <c r="O720" t="str">
        <f t="shared" ca="1" si="142"/>
        <v>C:AP</v>
      </c>
      <c r="P720" t="str">
        <f t="shared" ca="1" si="143"/>
        <v>C9:AP9</v>
      </c>
    </row>
    <row r="721" spans="1:16">
      <c r="A721" t="str">
        <f t="shared" si="134"/>
        <v>12</v>
      </c>
      <c r="B721" t="str">
        <f t="shared" ca="1" si="135"/>
        <v>PE</v>
      </c>
      <c r="C721" t="str">
        <f t="shared" si="136"/>
        <v>G-38PE</v>
      </c>
      <c r="D721" t="s">
        <v>1098</v>
      </c>
      <c r="E721">
        <f t="shared" ca="1" si="133"/>
        <v>0</v>
      </c>
      <c r="H721" t="str">
        <f t="shared" ca="1" si="132"/>
        <v>'GOOD PE'!</v>
      </c>
      <c r="I721" s="463">
        <f t="shared" ca="1" si="137"/>
        <v>0</v>
      </c>
      <c r="J721" s="463">
        <f t="shared" ca="1" si="138"/>
        <v>0</v>
      </c>
      <c r="K721">
        <f t="shared" ca="1" si="139"/>
        <v>0</v>
      </c>
      <c r="L721">
        <f t="shared" ca="1" si="140"/>
        <v>0</v>
      </c>
      <c r="M721" t="str">
        <f t="shared" ca="1" si="141"/>
        <v>'GOOD PE'!</v>
      </c>
      <c r="N721">
        <f t="shared" ca="1" si="141"/>
        <v>0</v>
      </c>
      <c r="O721" t="str">
        <f t="shared" ca="1" si="142"/>
        <v>C:AP</v>
      </c>
      <c r="P721" t="str">
        <f t="shared" ca="1" si="143"/>
        <v>C9:AP9</v>
      </c>
    </row>
    <row r="722" spans="1:16">
      <c r="A722" t="str">
        <f t="shared" si="134"/>
        <v>13</v>
      </c>
      <c r="B722" t="str">
        <f t="shared" ca="1" si="135"/>
        <v>PE</v>
      </c>
      <c r="C722" t="str">
        <f t="shared" si="136"/>
        <v>G-38PE</v>
      </c>
      <c r="D722" t="s">
        <v>1099</v>
      </c>
      <c r="E722">
        <f t="shared" ca="1" si="133"/>
        <v>0</v>
      </c>
      <c r="H722" t="str">
        <f t="shared" ca="1" si="132"/>
        <v>'GOOD PE'!</v>
      </c>
      <c r="I722" s="463">
        <f t="shared" ca="1" si="137"/>
        <v>0</v>
      </c>
      <c r="J722" s="463">
        <f t="shared" ca="1" si="138"/>
        <v>0</v>
      </c>
      <c r="K722">
        <f t="shared" ca="1" si="139"/>
        <v>0</v>
      </c>
      <c r="L722">
        <f t="shared" ca="1" si="140"/>
        <v>0</v>
      </c>
      <c r="M722" t="str">
        <f t="shared" ca="1" si="141"/>
        <v>'GOOD PE'!</v>
      </c>
      <c r="N722">
        <f t="shared" ca="1" si="141"/>
        <v>0</v>
      </c>
      <c r="O722" t="str">
        <f t="shared" ca="1" si="142"/>
        <v>C:AP</v>
      </c>
      <c r="P722" t="str">
        <f t="shared" ca="1" si="143"/>
        <v>C9:AP9</v>
      </c>
    </row>
    <row r="723" spans="1:16">
      <c r="A723" t="str">
        <f t="shared" si="134"/>
        <v>14</v>
      </c>
      <c r="B723" t="str">
        <f t="shared" ca="1" si="135"/>
        <v>PE</v>
      </c>
      <c r="C723" t="str">
        <f t="shared" si="136"/>
        <v>G-38PE</v>
      </c>
      <c r="D723" t="s">
        <v>1425</v>
      </c>
      <c r="E723">
        <f t="shared" ca="1" si="133"/>
        <v>0</v>
      </c>
      <c r="H723" t="str">
        <f t="shared" ca="1" si="132"/>
        <v>'GOOD PE'!</v>
      </c>
      <c r="I723" s="463">
        <f t="shared" ca="1" si="137"/>
        <v>0</v>
      </c>
      <c r="J723" s="463">
        <f t="shared" ca="1" si="138"/>
        <v>0</v>
      </c>
      <c r="K723">
        <f t="shared" ca="1" si="139"/>
        <v>0</v>
      </c>
      <c r="L723">
        <f t="shared" ca="1" si="140"/>
        <v>0</v>
      </c>
      <c r="M723" t="str">
        <f t="shared" ca="1" si="141"/>
        <v>'GOOD PE'!</v>
      </c>
      <c r="N723">
        <f t="shared" ca="1" si="141"/>
        <v>0</v>
      </c>
      <c r="O723" t="str">
        <f t="shared" ca="1" si="142"/>
        <v>C:AP</v>
      </c>
      <c r="P723" t="str">
        <f t="shared" ca="1" si="143"/>
        <v>C9:AP9</v>
      </c>
    </row>
    <row r="724" spans="1:16">
      <c r="A724" t="str">
        <f t="shared" si="134"/>
        <v>15</v>
      </c>
      <c r="B724" t="str">
        <f t="shared" ca="1" si="135"/>
        <v>PE</v>
      </c>
      <c r="C724" t="str">
        <f t="shared" si="136"/>
        <v>G-38PE</v>
      </c>
      <c r="D724" t="s">
        <v>1100</v>
      </c>
      <c r="E724">
        <f t="shared" ca="1" si="133"/>
        <v>0</v>
      </c>
      <c r="H724" t="str">
        <f t="shared" ca="1" si="132"/>
        <v>'GOOD PE'!</v>
      </c>
      <c r="I724" s="463">
        <f t="shared" ca="1" si="137"/>
        <v>0</v>
      </c>
      <c r="J724" s="463">
        <f t="shared" ca="1" si="138"/>
        <v>0</v>
      </c>
      <c r="K724">
        <f t="shared" ca="1" si="139"/>
        <v>0</v>
      </c>
      <c r="L724">
        <f t="shared" ca="1" si="140"/>
        <v>0</v>
      </c>
      <c r="M724" t="str">
        <f t="shared" ca="1" si="141"/>
        <v>'GOOD PE'!</v>
      </c>
      <c r="N724">
        <f t="shared" ca="1" si="141"/>
        <v>0</v>
      </c>
      <c r="O724" t="str">
        <f t="shared" ca="1" si="142"/>
        <v>C:AP</v>
      </c>
      <c r="P724" t="str">
        <f t="shared" ca="1" si="143"/>
        <v>C9:AP9</v>
      </c>
    </row>
    <row r="725" spans="1:16">
      <c r="A725" t="str">
        <f t="shared" si="134"/>
        <v>19</v>
      </c>
      <c r="B725" t="str">
        <f t="shared" ca="1" si="135"/>
        <v>PE</v>
      </c>
      <c r="C725" t="str">
        <f t="shared" si="136"/>
        <v>G-38PE</v>
      </c>
      <c r="D725" t="s">
        <v>1426</v>
      </c>
      <c r="E725">
        <f t="shared" ca="1" si="133"/>
        <v>0</v>
      </c>
      <c r="H725" t="str">
        <f t="shared" ca="1" si="132"/>
        <v>'GOOD PE'!</v>
      </c>
      <c r="I725" s="463">
        <f t="shared" ca="1" si="137"/>
        <v>0</v>
      </c>
      <c r="J725" s="463">
        <f t="shared" ca="1" si="138"/>
        <v>0</v>
      </c>
      <c r="K725">
        <f t="shared" ca="1" si="139"/>
        <v>0</v>
      </c>
      <c r="L725">
        <f t="shared" ca="1" si="140"/>
        <v>0</v>
      </c>
      <c r="M725" t="str">
        <f t="shared" ca="1" si="141"/>
        <v>'GOOD PE'!</v>
      </c>
      <c r="N725">
        <f t="shared" ca="1" si="141"/>
        <v>0</v>
      </c>
      <c r="O725" t="str">
        <f t="shared" ca="1" si="142"/>
        <v>C:AP</v>
      </c>
      <c r="P725" t="str">
        <f t="shared" ca="1" si="143"/>
        <v>C9:AP9</v>
      </c>
    </row>
    <row r="726" spans="1:16">
      <c r="A726" t="str">
        <f t="shared" si="134"/>
        <v>34</v>
      </c>
      <c r="B726" t="str">
        <f t="shared" ca="1" si="135"/>
        <v>PE</v>
      </c>
      <c r="C726" t="str">
        <f t="shared" si="136"/>
        <v>G-38PE</v>
      </c>
      <c r="D726" t="s">
        <v>1427</v>
      </c>
      <c r="E726">
        <f t="shared" ca="1" si="133"/>
        <v>0</v>
      </c>
      <c r="H726" t="str">
        <f t="shared" ca="1" si="132"/>
        <v>'GOOD PE'!</v>
      </c>
      <c r="I726" s="463">
        <f t="shared" ca="1" si="137"/>
        <v>0</v>
      </c>
      <c r="J726" s="463">
        <f t="shared" ca="1" si="138"/>
        <v>0</v>
      </c>
      <c r="K726">
        <f t="shared" ca="1" si="139"/>
        <v>0</v>
      </c>
      <c r="L726">
        <f t="shared" ca="1" si="140"/>
        <v>0</v>
      </c>
      <c r="M726" t="str">
        <f t="shared" ca="1" si="141"/>
        <v>'GOOD PE'!</v>
      </c>
      <c r="N726">
        <f t="shared" ca="1" si="141"/>
        <v>0</v>
      </c>
      <c r="O726" t="str">
        <f t="shared" ca="1" si="142"/>
        <v>C:AP</v>
      </c>
      <c r="P726" t="str">
        <f t="shared" ca="1" si="143"/>
        <v>C9:AP9</v>
      </c>
    </row>
    <row r="727" spans="1:16">
      <c r="A727" t="str">
        <f t="shared" si="134"/>
        <v>35</v>
      </c>
      <c r="B727" t="str">
        <f t="shared" ca="1" si="135"/>
        <v>PE</v>
      </c>
      <c r="C727" t="str">
        <f t="shared" si="136"/>
        <v>G-38PE</v>
      </c>
      <c r="D727" t="s">
        <v>1428</v>
      </c>
      <c r="E727">
        <f t="shared" ca="1" si="133"/>
        <v>0</v>
      </c>
      <c r="H727" t="str">
        <f t="shared" ca="1" si="132"/>
        <v>'GOOD PE'!</v>
      </c>
      <c r="I727" s="463">
        <f t="shared" ca="1" si="137"/>
        <v>0</v>
      </c>
      <c r="J727" s="463">
        <f t="shared" ca="1" si="138"/>
        <v>0</v>
      </c>
      <c r="K727">
        <f t="shared" ca="1" si="139"/>
        <v>0</v>
      </c>
      <c r="L727">
        <f t="shared" ca="1" si="140"/>
        <v>0</v>
      </c>
      <c r="M727" t="str">
        <f t="shared" ca="1" si="141"/>
        <v>'GOOD PE'!</v>
      </c>
      <c r="N727">
        <f t="shared" ca="1" si="141"/>
        <v>0</v>
      </c>
      <c r="O727" t="str">
        <f t="shared" ca="1" si="142"/>
        <v>C:AP</v>
      </c>
      <c r="P727" t="str">
        <f t="shared" ca="1" si="143"/>
        <v>C9:AP9</v>
      </c>
    </row>
    <row r="728" spans="1:16">
      <c r="A728" t="str">
        <f t="shared" si="134"/>
        <v>36</v>
      </c>
      <c r="B728" t="str">
        <f t="shared" ca="1" si="135"/>
        <v>PE</v>
      </c>
      <c r="C728" t="str">
        <f t="shared" si="136"/>
        <v>G-38PE</v>
      </c>
      <c r="D728" t="s">
        <v>1429</v>
      </c>
      <c r="E728">
        <f t="shared" ca="1" si="133"/>
        <v>0</v>
      </c>
      <c r="H728" t="str">
        <f t="shared" ca="1" si="132"/>
        <v>'GOOD PE'!</v>
      </c>
      <c r="I728" s="463">
        <f t="shared" ca="1" si="137"/>
        <v>0</v>
      </c>
      <c r="J728" s="463">
        <f t="shared" ca="1" si="138"/>
        <v>0</v>
      </c>
      <c r="K728">
        <f t="shared" ca="1" si="139"/>
        <v>0</v>
      </c>
      <c r="L728">
        <f t="shared" ca="1" si="140"/>
        <v>0</v>
      </c>
      <c r="M728" t="str">
        <f t="shared" ca="1" si="141"/>
        <v>'GOOD PE'!</v>
      </c>
      <c r="N728">
        <f t="shared" ca="1" si="141"/>
        <v>0</v>
      </c>
      <c r="O728" t="str">
        <f t="shared" ca="1" si="142"/>
        <v>C:AP</v>
      </c>
      <c r="P728" t="str">
        <f t="shared" ca="1" si="143"/>
        <v>C9:AP9</v>
      </c>
    </row>
    <row r="729" spans="1:16">
      <c r="A729" t="str">
        <f t="shared" si="134"/>
        <v>01</v>
      </c>
      <c r="B729" t="str">
        <f t="shared" ca="1" si="135"/>
        <v>PE</v>
      </c>
      <c r="C729" t="str">
        <f t="shared" si="136"/>
        <v>G-39PE</v>
      </c>
      <c r="D729" t="s">
        <v>1101</v>
      </c>
      <c r="E729">
        <f t="shared" ca="1" si="133"/>
        <v>0</v>
      </c>
      <c r="H729" t="str">
        <f t="shared" ca="1" si="132"/>
        <v>'GOOD PE'!</v>
      </c>
      <c r="I729" s="463">
        <f t="shared" ca="1" si="137"/>
        <v>0</v>
      </c>
      <c r="J729" s="463">
        <f t="shared" ca="1" si="138"/>
        <v>0</v>
      </c>
      <c r="K729">
        <f t="shared" ca="1" si="139"/>
        <v>0</v>
      </c>
      <c r="L729">
        <f t="shared" ca="1" si="140"/>
        <v>0</v>
      </c>
      <c r="M729" t="str">
        <f t="shared" ca="1" si="141"/>
        <v>'GOOD PE'!</v>
      </c>
      <c r="N729">
        <f t="shared" ca="1" si="141"/>
        <v>0</v>
      </c>
      <c r="O729" t="str">
        <f t="shared" ca="1" si="142"/>
        <v>C:AP</v>
      </c>
      <c r="P729" t="str">
        <f t="shared" ca="1" si="143"/>
        <v>C9:AP9</v>
      </c>
    </row>
    <row r="730" spans="1:16">
      <c r="A730" t="str">
        <f t="shared" si="134"/>
        <v>02</v>
      </c>
      <c r="B730" t="str">
        <f t="shared" ca="1" si="135"/>
        <v>PE</v>
      </c>
      <c r="C730" t="str">
        <f t="shared" si="136"/>
        <v>G-39PE</v>
      </c>
      <c r="D730" t="s">
        <v>1102</v>
      </c>
      <c r="E730">
        <f t="shared" ca="1" si="133"/>
        <v>0</v>
      </c>
      <c r="H730" t="str">
        <f t="shared" ca="1" si="132"/>
        <v>'GOOD PE'!</v>
      </c>
      <c r="I730" s="463">
        <f t="shared" ca="1" si="137"/>
        <v>0</v>
      </c>
      <c r="J730" s="463">
        <f t="shared" ca="1" si="138"/>
        <v>0</v>
      </c>
      <c r="K730">
        <f t="shared" ca="1" si="139"/>
        <v>0</v>
      </c>
      <c r="L730">
        <f t="shared" ca="1" si="140"/>
        <v>0</v>
      </c>
      <c r="M730" t="str">
        <f t="shared" ca="1" si="141"/>
        <v>'GOOD PE'!</v>
      </c>
      <c r="N730">
        <f t="shared" ca="1" si="141"/>
        <v>0</v>
      </c>
      <c r="O730" t="str">
        <f t="shared" ca="1" si="142"/>
        <v>C:AP</v>
      </c>
      <c r="P730" t="str">
        <f t="shared" ca="1" si="143"/>
        <v>C9:AP9</v>
      </c>
    </row>
    <row r="731" spans="1:16">
      <c r="A731" t="str">
        <f t="shared" si="134"/>
        <v>03</v>
      </c>
      <c r="B731" t="str">
        <f t="shared" ca="1" si="135"/>
        <v>PE</v>
      </c>
      <c r="C731" t="str">
        <f t="shared" si="136"/>
        <v>G-39PE</v>
      </c>
      <c r="D731" t="s">
        <v>1103</v>
      </c>
      <c r="E731">
        <f t="shared" ca="1" si="133"/>
        <v>0</v>
      </c>
      <c r="H731" t="str">
        <f t="shared" ca="1" si="132"/>
        <v>'GOOD PE'!</v>
      </c>
      <c r="I731" s="463">
        <f t="shared" ca="1" si="137"/>
        <v>0</v>
      </c>
      <c r="J731" s="463">
        <f t="shared" ca="1" si="138"/>
        <v>0</v>
      </c>
      <c r="K731">
        <f t="shared" ca="1" si="139"/>
        <v>0</v>
      </c>
      <c r="L731">
        <f t="shared" ca="1" si="140"/>
        <v>0</v>
      </c>
      <c r="M731" t="str">
        <f t="shared" ca="1" si="141"/>
        <v>'GOOD PE'!</v>
      </c>
      <c r="N731">
        <f t="shared" ca="1" si="141"/>
        <v>0</v>
      </c>
      <c r="O731" t="str">
        <f t="shared" ca="1" si="142"/>
        <v>C:AP</v>
      </c>
      <c r="P731" t="str">
        <f t="shared" ca="1" si="143"/>
        <v>C9:AP9</v>
      </c>
    </row>
    <row r="732" spans="1:16">
      <c r="A732" t="str">
        <f t="shared" si="134"/>
        <v>04</v>
      </c>
      <c r="B732" t="str">
        <f t="shared" ca="1" si="135"/>
        <v>PE</v>
      </c>
      <c r="C732" t="str">
        <f t="shared" si="136"/>
        <v>G-39PE</v>
      </c>
      <c r="D732" t="s">
        <v>1104</v>
      </c>
      <c r="E732">
        <f t="shared" ca="1" si="133"/>
        <v>0</v>
      </c>
      <c r="H732" t="str">
        <f t="shared" ca="1" si="132"/>
        <v>'GOOD PE'!</v>
      </c>
      <c r="I732" s="463">
        <f t="shared" ca="1" si="137"/>
        <v>0</v>
      </c>
      <c r="J732" s="463">
        <f t="shared" ca="1" si="138"/>
        <v>0</v>
      </c>
      <c r="K732">
        <f t="shared" ca="1" si="139"/>
        <v>0</v>
      </c>
      <c r="L732">
        <f t="shared" ca="1" si="140"/>
        <v>0</v>
      </c>
      <c r="M732" t="str">
        <f t="shared" ca="1" si="141"/>
        <v>'GOOD PE'!</v>
      </c>
      <c r="N732">
        <f t="shared" ca="1" si="141"/>
        <v>0</v>
      </c>
      <c r="O732" t="str">
        <f t="shared" ca="1" si="142"/>
        <v>C:AP</v>
      </c>
      <c r="P732" t="str">
        <f t="shared" ca="1" si="143"/>
        <v>C9:AP9</v>
      </c>
    </row>
    <row r="733" spans="1:16">
      <c r="A733" t="str">
        <f t="shared" si="134"/>
        <v>05</v>
      </c>
      <c r="B733" t="str">
        <f t="shared" ca="1" si="135"/>
        <v>PE</v>
      </c>
      <c r="C733" t="str">
        <f t="shared" si="136"/>
        <v>G-39PE</v>
      </c>
      <c r="D733" t="s">
        <v>1105</v>
      </c>
      <c r="E733">
        <f t="shared" ca="1" si="133"/>
        <v>0</v>
      </c>
      <c r="H733" t="str">
        <f t="shared" ca="1" si="132"/>
        <v>'GOOD PE'!</v>
      </c>
      <c r="I733" s="463">
        <f t="shared" ca="1" si="137"/>
        <v>0</v>
      </c>
      <c r="J733" s="463">
        <f t="shared" ca="1" si="138"/>
        <v>0</v>
      </c>
      <c r="K733">
        <f t="shared" ca="1" si="139"/>
        <v>0</v>
      </c>
      <c r="L733">
        <f t="shared" ca="1" si="140"/>
        <v>0</v>
      </c>
      <c r="M733" t="str">
        <f t="shared" ca="1" si="141"/>
        <v>'GOOD PE'!</v>
      </c>
      <c r="N733">
        <f t="shared" ca="1" si="141"/>
        <v>0</v>
      </c>
      <c r="O733" t="str">
        <f t="shared" ca="1" si="142"/>
        <v>C:AP</v>
      </c>
      <c r="P733" t="str">
        <f t="shared" ca="1" si="143"/>
        <v>C9:AP9</v>
      </c>
    </row>
    <row r="734" spans="1:16">
      <c r="A734" t="str">
        <f t="shared" si="134"/>
        <v>06</v>
      </c>
      <c r="B734" t="str">
        <f t="shared" ca="1" si="135"/>
        <v>PE</v>
      </c>
      <c r="C734" t="str">
        <f t="shared" si="136"/>
        <v>G-39PE</v>
      </c>
      <c r="D734" t="s">
        <v>1106</v>
      </c>
      <c r="E734">
        <f t="shared" ca="1" si="133"/>
        <v>0</v>
      </c>
      <c r="H734" t="str">
        <f t="shared" ca="1" si="132"/>
        <v>'GOOD PE'!</v>
      </c>
      <c r="I734" s="463">
        <f t="shared" ca="1" si="137"/>
        <v>0</v>
      </c>
      <c r="J734" s="463">
        <f t="shared" ca="1" si="138"/>
        <v>0</v>
      </c>
      <c r="K734">
        <f t="shared" ca="1" si="139"/>
        <v>0</v>
      </c>
      <c r="L734">
        <f t="shared" ca="1" si="140"/>
        <v>0</v>
      </c>
      <c r="M734" t="str">
        <f t="shared" ca="1" si="141"/>
        <v>'GOOD PE'!</v>
      </c>
      <c r="N734">
        <f t="shared" ca="1" si="141"/>
        <v>0</v>
      </c>
      <c r="O734" t="str">
        <f t="shared" ca="1" si="142"/>
        <v>C:AP</v>
      </c>
      <c r="P734" t="str">
        <f t="shared" ca="1" si="143"/>
        <v>C9:AP9</v>
      </c>
    </row>
    <row r="735" spans="1:16">
      <c r="A735" t="str">
        <f t="shared" si="134"/>
        <v>07</v>
      </c>
      <c r="B735" t="str">
        <f t="shared" ca="1" si="135"/>
        <v>PE</v>
      </c>
      <c r="C735" t="str">
        <f t="shared" si="136"/>
        <v>G-39PE</v>
      </c>
      <c r="D735" t="s">
        <v>1107</v>
      </c>
      <c r="E735">
        <f t="shared" ca="1" si="133"/>
        <v>0</v>
      </c>
      <c r="H735" t="str">
        <f t="shared" ca="1" si="132"/>
        <v>'GOOD PE'!</v>
      </c>
      <c r="I735" s="463">
        <f t="shared" ca="1" si="137"/>
        <v>0</v>
      </c>
      <c r="J735" s="463">
        <f t="shared" ca="1" si="138"/>
        <v>0</v>
      </c>
      <c r="K735">
        <f t="shared" ca="1" si="139"/>
        <v>0</v>
      </c>
      <c r="L735">
        <f t="shared" ca="1" si="140"/>
        <v>0</v>
      </c>
      <c r="M735" t="str">
        <f t="shared" ca="1" si="141"/>
        <v>'GOOD PE'!</v>
      </c>
      <c r="N735">
        <f t="shared" ca="1" si="141"/>
        <v>0</v>
      </c>
      <c r="O735" t="str">
        <f t="shared" ca="1" si="142"/>
        <v>C:AP</v>
      </c>
      <c r="P735" t="str">
        <f t="shared" ca="1" si="143"/>
        <v>C9:AP9</v>
      </c>
    </row>
    <row r="736" spans="1:16">
      <c r="A736" t="str">
        <f t="shared" si="134"/>
        <v>08</v>
      </c>
      <c r="B736" t="str">
        <f t="shared" ca="1" si="135"/>
        <v>PE</v>
      </c>
      <c r="C736" t="str">
        <f t="shared" si="136"/>
        <v>G-39PE</v>
      </c>
      <c r="D736" t="s">
        <v>1108</v>
      </c>
      <c r="E736">
        <f t="shared" ca="1" si="133"/>
        <v>0</v>
      </c>
      <c r="H736" t="str">
        <f t="shared" ca="1" si="132"/>
        <v>'GOOD PE'!</v>
      </c>
      <c r="I736" s="463">
        <f t="shared" ca="1" si="137"/>
        <v>0</v>
      </c>
      <c r="J736" s="463">
        <f t="shared" ca="1" si="138"/>
        <v>0</v>
      </c>
      <c r="K736">
        <f t="shared" ca="1" si="139"/>
        <v>0</v>
      </c>
      <c r="L736">
        <f t="shared" ca="1" si="140"/>
        <v>0</v>
      </c>
      <c r="M736" t="str">
        <f t="shared" ca="1" si="141"/>
        <v>'GOOD PE'!</v>
      </c>
      <c r="N736">
        <f t="shared" ca="1" si="141"/>
        <v>0</v>
      </c>
      <c r="O736" t="str">
        <f t="shared" ca="1" si="142"/>
        <v>C:AP</v>
      </c>
      <c r="P736" t="str">
        <f t="shared" ca="1" si="143"/>
        <v>C9:AP9</v>
      </c>
    </row>
    <row r="737" spans="1:16">
      <c r="A737" t="str">
        <f t="shared" si="134"/>
        <v>09</v>
      </c>
      <c r="B737" t="str">
        <f t="shared" ca="1" si="135"/>
        <v>PE</v>
      </c>
      <c r="C737" t="str">
        <f t="shared" si="136"/>
        <v>G-39PE</v>
      </c>
      <c r="D737" t="s">
        <v>1109</v>
      </c>
      <c r="E737">
        <f t="shared" ca="1" si="133"/>
        <v>0</v>
      </c>
      <c r="H737" t="str">
        <f t="shared" ca="1" si="132"/>
        <v>'GOOD PE'!</v>
      </c>
      <c r="I737" s="463">
        <f t="shared" ca="1" si="137"/>
        <v>0</v>
      </c>
      <c r="J737" s="463">
        <f t="shared" ca="1" si="138"/>
        <v>0</v>
      </c>
      <c r="K737">
        <f t="shared" ca="1" si="139"/>
        <v>0</v>
      </c>
      <c r="L737">
        <f t="shared" ca="1" si="140"/>
        <v>0</v>
      </c>
      <c r="M737" t="str">
        <f t="shared" ca="1" si="141"/>
        <v>'GOOD PE'!</v>
      </c>
      <c r="N737">
        <f t="shared" ca="1" si="141"/>
        <v>0</v>
      </c>
      <c r="O737" t="str">
        <f t="shared" ca="1" si="142"/>
        <v>C:AP</v>
      </c>
      <c r="P737" t="str">
        <f t="shared" ca="1" si="143"/>
        <v>C9:AP9</v>
      </c>
    </row>
    <row r="738" spans="1:16">
      <c r="A738" t="str">
        <f t="shared" si="134"/>
        <v>10</v>
      </c>
      <c r="B738" t="str">
        <f t="shared" ca="1" si="135"/>
        <v>PE</v>
      </c>
      <c r="C738" t="str">
        <f t="shared" si="136"/>
        <v>G-39PE</v>
      </c>
      <c r="D738" t="s">
        <v>1110</v>
      </c>
      <c r="E738">
        <f t="shared" ca="1" si="133"/>
        <v>0</v>
      </c>
      <c r="H738" t="str">
        <f t="shared" ca="1" si="132"/>
        <v>'GOOD PE'!</v>
      </c>
      <c r="I738" s="463">
        <f t="shared" ca="1" si="137"/>
        <v>0</v>
      </c>
      <c r="J738" s="463">
        <f t="shared" ca="1" si="138"/>
        <v>0</v>
      </c>
      <c r="K738">
        <f t="shared" ca="1" si="139"/>
        <v>0</v>
      </c>
      <c r="L738">
        <f t="shared" ca="1" si="140"/>
        <v>0</v>
      </c>
      <c r="M738" t="str">
        <f t="shared" ca="1" si="141"/>
        <v>'GOOD PE'!</v>
      </c>
      <c r="N738">
        <f t="shared" ca="1" si="141"/>
        <v>0</v>
      </c>
      <c r="O738" t="str">
        <f t="shared" ca="1" si="142"/>
        <v>C:AP</v>
      </c>
      <c r="P738" t="str">
        <f t="shared" ca="1" si="143"/>
        <v>C9:AP9</v>
      </c>
    </row>
    <row r="739" spans="1:16">
      <c r="A739" t="str">
        <f t="shared" si="134"/>
        <v>11</v>
      </c>
      <c r="B739" t="str">
        <f t="shared" ca="1" si="135"/>
        <v>PE</v>
      </c>
      <c r="C739" t="str">
        <f t="shared" si="136"/>
        <v>G-39PE</v>
      </c>
      <c r="D739" t="s">
        <v>1111</v>
      </c>
      <c r="E739">
        <f t="shared" ca="1" si="133"/>
        <v>0</v>
      </c>
      <c r="H739" t="str">
        <f t="shared" ca="1" si="132"/>
        <v>'GOOD PE'!</v>
      </c>
      <c r="I739" s="463">
        <f t="shared" ca="1" si="137"/>
        <v>0</v>
      </c>
      <c r="J739" s="463">
        <f t="shared" ca="1" si="138"/>
        <v>0</v>
      </c>
      <c r="K739">
        <f t="shared" ca="1" si="139"/>
        <v>0</v>
      </c>
      <c r="L739">
        <f t="shared" ca="1" si="140"/>
        <v>0</v>
      </c>
      <c r="M739" t="str">
        <f t="shared" ca="1" si="141"/>
        <v>'GOOD PE'!</v>
      </c>
      <c r="N739">
        <f t="shared" ca="1" si="141"/>
        <v>0</v>
      </c>
      <c r="O739" t="str">
        <f t="shared" ca="1" si="142"/>
        <v>C:AP</v>
      </c>
      <c r="P739" t="str">
        <f t="shared" ca="1" si="143"/>
        <v>C9:AP9</v>
      </c>
    </row>
    <row r="740" spans="1:16">
      <c r="A740" t="str">
        <f t="shared" si="134"/>
        <v>12</v>
      </c>
      <c r="B740" t="str">
        <f t="shared" ca="1" si="135"/>
        <v>PE</v>
      </c>
      <c r="C740" t="str">
        <f t="shared" si="136"/>
        <v>G-39PE</v>
      </c>
      <c r="D740" t="s">
        <v>1112</v>
      </c>
      <c r="E740">
        <f t="shared" ca="1" si="133"/>
        <v>0</v>
      </c>
      <c r="H740" t="str">
        <f t="shared" ca="1" si="132"/>
        <v>'GOOD PE'!</v>
      </c>
      <c r="I740" s="463">
        <f t="shared" ca="1" si="137"/>
        <v>0</v>
      </c>
      <c r="J740" s="463">
        <f t="shared" ca="1" si="138"/>
        <v>0</v>
      </c>
      <c r="K740">
        <f t="shared" ca="1" si="139"/>
        <v>0</v>
      </c>
      <c r="L740">
        <f t="shared" ca="1" si="140"/>
        <v>0</v>
      </c>
      <c r="M740" t="str">
        <f t="shared" ca="1" si="141"/>
        <v>'GOOD PE'!</v>
      </c>
      <c r="N740">
        <f t="shared" ca="1" si="141"/>
        <v>0</v>
      </c>
      <c r="O740" t="str">
        <f t="shared" ca="1" si="142"/>
        <v>C:AP</v>
      </c>
      <c r="P740" t="str">
        <f t="shared" ca="1" si="143"/>
        <v>C9:AP9</v>
      </c>
    </row>
    <row r="741" spans="1:16">
      <c r="A741" t="str">
        <f t="shared" si="134"/>
        <v>13</v>
      </c>
      <c r="B741" t="str">
        <f t="shared" ca="1" si="135"/>
        <v>PE</v>
      </c>
      <c r="C741" t="str">
        <f t="shared" si="136"/>
        <v>G-39PE</v>
      </c>
      <c r="D741" t="s">
        <v>1113</v>
      </c>
      <c r="E741">
        <f t="shared" ca="1" si="133"/>
        <v>0</v>
      </c>
      <c r="H741" t="str">
        <f t="shared" ca="1" si="132"/>
        <v>'GOOD PE'!</v>
      </c>
      <c r="I741" s="463">
        <f t="shared" ca="1" si="137"/>
        <v>0</v>
      </c>
      <c r="J741" s="463">
        <f t="shared" ca="1" si="138"/>
        <v>0</v>
      </c>
      <c r="K741">
        <f t="shared" ca="1" si="139"/>
        <v>0</v>
      </c>
      <c r="L741">
        <f t="shared" ca="1" si="140"/>
        <v>0</v>
      </c>
      <c r="M741" t="str">
        <f t="shared" ca="1" si="141"/>
        <v>'GOOD PE'!</v>
      </c>
      <c r="N741">
        <f t="shared" ca="1" si="141"/>
        <v>0</v>
      </c>
      <c r="O741" t="str">
        <f t="shared" ca="1" si="142"/>
        <v>C:AP</v>
      </c>
      <c r="P741" t="str">
        <f t="shared" ca="1" si="143"/>
        <v>C9:AP9</v>
      </c>
    </row>
    <row r="742" spans="1:16">
      <c r="A742" t="str">
        <f t="shared" si="134"/>
        <v>14</v>
      </c>
      <c r="B742" t="str">
        <f t="shared" ca="1" si="135"/>
        <v>PE</v>
      </c>
      <c r="C742" t="str">
        <f t="shared" si="136"/>
        <v>G-39PE</v>
      </c>
      <c r="D742" t="s">
        <v>1430</v>
      </c>
      <c r="E742">
        <f t="shared" ca="1" si="133"/>
        <v>0</v>
      </c>
      <c r="H742" t="str">
        <f t="shared" ca="1" si="132"/>
        <v>'GOOD PE'!</v>
      </c>
      <c r="I742" s="463">
        <f t="shared" ca="1" si="137"/>
        <v>0</v>
      </c>
      <c r="J742" s="463">
        <f t="shared" ca="1" si="138"/>
        <v>0</v>
      </c>
      <c r="K742">
        <f t="shared" ca="1" si="139"/>
        <v>0</v>
      </c>
      <c r="L742">
        <f t="shared" ca="1" si="140"/>
        <v>0</v>
      </c>
      <c r="M742" t="str">
        <f t="shared" ca="1" si="141"/>
        <v>'GOOD PE'!</v>
      </c>
      <c r="N742">
        <f t="shared" ca="1" si="141"/>
        <v>0</v>
      </c>
      <c r="O742" t="str">
        <f t="shared" ca="1" si="142"/>
        <v>C:AP</v>
      </c>
      <c r="P742" t="str">
        <f t="shared" ca="1" si="143"/>
        <v>C9:AP9</v>
      </c>
    </row>
    <row r="743" spans="1:16">
      <c r="A743" t="str">
        <f t="shared" si="134"/>
        <v>15</v>
      </c>
      <c r="B743" t="str">
        <f t="shared" ca="1" si="135"/>
        <v>PE</v>
      </c>
      <c r="C743" t="str">
        <f t="shared" si="136"/>
        <v>G-39PE</v>
      </c>
      <c r="D743" t="s">
        <v>1114</v>
      </c>
      <c r="E743">
        <f t="shared" ca="1" si="133"/>
        <v>0</v>
      </c>
      <c r="H743" t="str">
        <f t="shared" ca="1" si="132"/>
        <v>'GOOD PE'!</v>
      </c>
      <c r="I743" s="463">
        <f t="shared" ca="1" si="137"/>
        <v>0</v>
      </c>
      <c r="J743" s="463">
        <f t="shared" ca="1" si="138"/>
        <v>0</v>
      </c>
      <c r="K743">
        <f t="shared" ca="1" si="139"/>
        <v>0</v>
      </c>
      <c r="L743">
        <f t="shared" ca="1" si="140"/>
        <v>0</v>
      </c>
      <c r="M743" t="str">
        <f t="shared" ca="1" si="141"/>
        <v>'GOOD PE'!</v>
      </c>
      <c r="N743">
        <f t="shared" ca="1" si="141"/>
        <v>0</v>
      </c>
      <c r="O743" t="str">
        <f t="shared" ca="1" si="142"/>
        <v>C:AP</v>
      </c>
      <c r="P743" t="str">
        <f t="shared" ca="1" si="143"/>
        <v>C9:AP9</v>
      </c>
    </row>
    <row r="744" spans="1:16">
      <c r="A744" t="str">
        <f t="shared" si="134"/>
        <v>19</v>
      </c>
      <c r="B744" t="str">
        <f t="shared" ca="1" si="135"/>
        <v>PE</v>
      </c>
      <c r="C744" t="str">
        <f t="shared" si="136"/>
        <v>G-39PE</v>
      </c>
      <c r="D744" t="s">
        <v>1431</v>
      </c>
      <c r="E744">
        <f t="shared" ca="1" si="133"/>
        <v>0</v>
      </c>
      <c r="H744" t="str">
        <f t="shared" ca="1" si="132"/>
        <v>'GOOD PE'!</v>
      </c>
      <c r="I744" s="463">
        <f t="shared" ca="1" si="137"/>
        <v>0</v>
      </c>
      <c r="J744" s="463">
        <f t="shared" ca="1" si="138"/>
        <v>0</v>
      </c>
      <c r="K744">
        <f t="shared" ca="1" si="139"/>
        <v>0</v>
      </c>
      <c r="L744">
        <f t="shared" ca="1" si="140"/>
        <v>0</v>
      </c>
      <c r="M744" t="str">
        <f t="shared" ca="1" si="141"/>
        <v>'GOOD PE'!</v>
      </c>
      <c r="N744">
        <f t="shared" ca="1" si="141"/>
        <v>0</v>
      </c>
      <c r="O744" t="str">
        <f t="shared" ca="1" si="142"/>
        <v>C:AP</v>
      </c>
      <c r="P744" t="str">
        <f t="shared" ca="1" si="143"/>
        <v>C9:AP9</v>
      </c>
    </row>
    <row r="745" spans="1:16">
      <c r="A745" t="str">
        <f t="shared" si="134"/>
        <v>34</v>
      </c>
      <c r="B745" t="str">
        <f t="shared" ca="1" si="135"/>
        <v>PE</v>
      </c>
      <c r="C745" t="str">
        <f t="shared" si="136"/>
        <v>G-39PE</v>
      </c>
      <c r="D745" t="s">
        <v>1432</v>
      </c>
      <c r="E745">
        <f t="shared" ca="1" si="133"/>
        <v>0</v>
      </c>
      <c r="H745" t="str">
        <f t="shared" ca="1" si="132"/>
        <v>'GOOD PE'!</v>
      </c>
      <c r="I745" s="463">
        <f t="shared" ca="1" si="137"/>
        <v>0</v>
      </c>
      <c r="J745" s="463">
        <f t="shared" ca="1" si="138"/>
        <v>0</v>
      </c>
      <c r="K745">
        <f t="shared" ca="1" si="139"/>
        <v>0</v>
      </c>
      <c r="L745">
        <f t="shared" ca="1" si="140"/>
        <v>0</v>
      </c>
      <c r="M745" t="str">
        <f t="shared" ca="1" si="141"/>
        <v>'GOOD PE'!</v>
      </c>
      <c r="N745">
        <f t="shared" ca="1" si="141"/>
        <v>0</v>
      </c>
      <c r="O745" t="str">
        <f t="shared" ca="1" si="142"/>
        <v>C:AP</v>
      </c>
      <c r="P745" t="str">
        <f t="shared" ca="1" si="143"/>
        <v>C9:AP9</v>
      </c>
    </row>
    <row r="746" spans="1:16">
      <c r="A746" t="str">
        <f t="shared" si="134"/>
        <v>35</v>
      </c>
      <c r="B746" t="str">
        <f t="shared" ca="1" si="135"/>
        <v>PE</v>
      </c>
      <c r="C746" t="str">
        <f t="shared" si="136"/>
        <v>G-39PE</v>
      </c>
      <c r="D746" t="s">
        <v>1433</v>
      </c>
      <c r="E746">
        <f t="shared" ca="1" si="133"/>
        <v>0</v>
      </c>
      <c r="H746" t="str">
        <f t="shared" ca="1" si="132"/>
        <v>'GOOD PE'!</v>
      </c>
      <c r="I746" s="463">
        <f t="shared" ca="1" si="137"/>
        <v>0</v>
      </c>
      <c r="J746" s="463">
        <f t="shared" ca="1" si="138"/>
        <v>0</v>
      </c>
      <c r="K746">
        <f t="shared" ca="1" si="139"/>
        <v>0</v>
      </c>
      <c r="L746">
        <f t="shared" ca="1" si="140"/>
        <v>0</v>
      </c>
      <c r="M746" t="str">
        <f t="shared" ca="1" si="141"/>
        <v>'GOOD PE'!</v>
      </c>
      <c r="N746">
        <f t="shared" ca="1" si="141"/>
        <v>0</v>
      </c>
      <c r="O746" t="str">
        <f t="shared" ca="1" si="142"/>
        <v>C:AP</v>
      </c>
      <c r="P746" t="str">
        <f t="shared" ca="1" si="143"/>
        <v>C9:AP9</v>
      </c>
    </row>
    <row r="747" spans="1:16">
      <c r="A747" t="str">
        <f t="shared" si="134"/>
        <v>36</v>
      </c>
      <c r="B747" t="str">
        <f t="shared" ca="1" si="135"/>
        <v>PE</v>
      </c>
      <c r="C747" t="str">
        <f t="shared" si="136"/>
        <v>G-39PE</v>
      </c>
      <c r="D747" t="s">
        <v>1434</v>
      </c>
      <c r="E747">
        <f t="shared" ca="1" si="133"/>
        <v>0</v>
      </c>
      <c r="H747" t="str">
        <f t="shared" ca="1" si="132"/>
        <v>'GOOD PE'!</v>
      </c>
      <c r="I747" s="463">
        <f t="shared" ca="1" si="137"/>
        <v>0</v>
      </c>
      <c r="J747" s="463">
        <f t="shared" ca="1" si="138"/>
        <v>0</v>
      </c>
      <c r="K747">
        <f t="shared" ca="1" si="139"/>
        <v>0</v>
      </c>
      <c r="L747">
        <f t="shared" ca="1" si="140"/>
        <v>0</v>
      </c>
      <c r="M747" t="str">
        <f t="shared" ca="1" si="141"/>
        <v>'GOOD PE'!</v>
      </c>
      <c r="N747">
        <f t="shared" ca="1" si="141"/>
        <v>0</v>
      </c>
      <c r="O747" t="str">
        <f t="shared" ca="1" si="142"/>
        <v>C:AP</v>
      </c>
      <c r="P747" t="str">
        <f t="shared" ca="1" si="143"/>
        <v>C9:AP9</v>
      </c>
    </row>
    <row r="748" spans="1:16">
      <c r="A748" t="str">
        <f t="shared" si="134"/>
        <v>01</v>
      </c>
      <c r="B748" t="str">
        <f t="shared" ca="1" si="135"/>
        <v>PE</v>
      </c>
      <c r="C748" t="str">
        <f t="shared" si="136"/>
        <v>G-3PE</v>
      </c>
      <c r="D748" t="s">
        <v>237</v>
      </c>
      <c r="E748">
        <f t="shared" ca="1" si="133"/>
        <v>0</v>
      </c>
      <c r="H748" t="str">
        <f t="shared" ca="1" si="132"/>
        <v>'GOOD PE'!</v>
      </c>
      <c r="I748" s="463">
        <f t="shared" ca="1" si="137"/>
        <v>0</v>
      </c>
      <c r="J748" s="463">
        <f t="shared" ca="1" si="138"/>
        <v>0</v>
      </c>
      <c r="K748">
        <f t="shared" ca="1" si="139"/>
        <v>0</v>
      </c>
      <c r="L748">
        <f t="shared" ca="1" si="140"/>
        <v>0</v>
      </c>
      <c r="M748" t="str">
        <f t="shared" ca="1" si="141"/>
        <v>'GOOD PE'!</v>
      </c>
      <c r="N748">
        <f t="shared" ca="1" si="141"/>
        <v>0</v>
      </c>
      <c r="O748" t="str">
        <f t="shared" ca="1" si="142"/>
        <v>C:AP</v>
      </c>
      <c r="P748" t="str">
        <f t="shared" ca="1" si="143"/>
        <v>C9:AP9</v>
      </c>
    </row>
    <row r="749" spans="1:16">
      <c r="A749" t="str">
        <f t="shared" si="134"/>
        <v>02</v>
      </c>
      <c r="B749" t="str">
        <f t="shared" ca="1" si="135"/>
        <v>PE</v>
      </c>
      <c r="C749" t="str">
        <f t="shared" si="136"/>
        <v>G-3PE</v>
      </c>
      <c r="D749" t="s">
        <v>238</v>
      </c>
      <c r="E749">
        <f t="shared" ca="1" si="133"/>
        <v>0</v>
      </c>
      <c r="H749" t="str">
        <f t="shared" ca="1" si="132"/>
        <v>'GOOD PE'!</v>
      </c>
      <c r="I749" s="463">
        <f t="shared" ca="1" si="137"/>
        <v>0</v>
      </c>
      <c r="J749" s="463">
        <f t="shared" ca="1" si="138"/>
        <v>0</v>
      </c>
      <c r="K749">
        <f t="shared" ca="1" si="139"/>
        <v>0</v>
      </c>
      <c r="L749">
        <f t="shared" ca="1" si="140"/>
        <v>0</v>
      </c>
      <c r="M749" t="str">
        <f t="shared" ca="1" si="141"/>
        <v>'GOOD PE'!</v>
      </c>
      <c r="N749">
        <f t="shared" ca="1" si="141"/>
        <v>0</v>
      </c>
      <c r="O749" t="str">
        <f t="shared" ca="1" si="142"/>
        <v>C:AP</v>
      </c>
      <c r="P749" t="str">
        <f t="shared" ca="1" si="143"/>
        <v>C9:AP9</v>
      </c>
    </row>
    <row r="750" spans="1:16">
      <c r="A750" t="str">
        <f t="shared" si="134"/>
        <v>03</v>
      </c>
      <c r="B750" t="str">
        <f t="shared" ca="1" si="135"/>
        <v>PE</v>
      </c>
      <c r="C750" t="str">
        <f t="shared" si="136"/>
        <v>G-3PE</v>
      </c>
      <c r="D750" t="s">
        <v>239</v>
      </c>
      <c r="E750">
        <f t="shared" ca="1" si="133"/>
        <v>0</v>
      </c>
      <c r="H750" t="str">
        <f t="shared" ca="1" si="132"/>
        <v>'GOOD PE'!</v>
      </c>
      <c r="I750" s="463">
        <f t="shared" ca="1" si="137"/>
        <v>0</v>
      </c>
      <c r="J750" s="463">
        <f t="shared" ca="1" si="138"/>
        <v>0</v>
      </c>
      <c r="K750">
        <f t="shared" ca="1" si="139"/>
        <v>0</v>
      </c>
      <c r="L750">
        <f t="shared" ca="1" si="140"/>
        <v>0</v>
      </c>
      <c r="M750" t="str">
        <f t="shared" ca="1" si="141"/>
        <v>'GOOD PE'!</v>
      </c>
      <c r="N750">
        <f t="shared" ca="1" si="141"/>
        <v>0</v>
      </c>
      <c r="O750" t="str">
        <f t="shared" ca="1" si="142"/>
        <v>C:AP</v>
      </c>
      <c r="P750" t="str">
        <f t="shared" ca="1" si="143"/>
        <v>C9:AP9</v>
      </c>
    </row>
    <row r="751" spans="1:16">
      <c r="A751" t="str">
        <f t="shared" si="134"/>
        <v>04</v>
      </c>
      <c r="B751" t="str">
        <f t="shared" ca="1" si="135"/>
        <v>PE</v>
      </c>
      <c r="C751" t="str">
        <f t="shared" si="136"/>
        <v>G-3PE</v>
      </c>
      <c r="D751" t="s">
        <v>240</v>
      </c>
      <c r="E751">
        <f t="shared" ca="1" si="133"/>
        <v>0</v>
      </c>
      <c r="H751" t="str">
        <f t="shared" ca="1" si="132"/>
        <v>'GOOD PE'!</v>
      </c>
      <c r="I751" s="463">
        <f t="shared" ca="1" si="137"/>
        <v>0</v>
      </c>
      <c r="J751" s="463">
        <f t="shared" ca="1" si="138"/>
        <v>0</v>
      </c>
      <c r="K751">
        <f t="shared" ca="1" si="139"/>
        <v>0</v>
      </c>
      <c r="L751">
        <f t="shared" ca="1" si="140"/>
        <v>0</v>
      </c>
      <c r="M751" t="str">
        <f t="shared" ca="1" si="141"/>
        <v>'GOOD PE'!</v>
      </c>
      <c r="N751">
        <f t="shared" ca="1" si="141"/>
        <v>0</v>
      </c>
      <c r="O751" t="str">
        <f t="shared" ca="1" si="142"/>
        <v>C:AP</v>
      </c>
      <c r="P751" t="str">
        <f t="shared" ca="1" si="143"/>
        <v>C9:AP9</v>
      </c>
    </row>
    <row r="752" spans="1:16">
      <c r="A752" t="str">
        <f t="shared" si="134"/>
        <v>05</v>
      </c>
      <c r="B752" t="str">
        <f t="shared" ca="1" si="135"/>
        <v>PE</v>
      </c>
      <c r="C752" t="str">
        <f t="shared" si="136"/>
        <v>G-3PE</v>
      </c>
      <c r="D752" t="s">
        <v>241</v>
      </c>
      <c r="E752">
        <f t="shared" ca="1" si="133"/>
        <v>0</v>
      </c>
      <c r="H752" t="str">
        <f t="shared" ca="1" si="132"/>
        <v>'GOOD PE'!</v>
      </c>
      <c r="I752" s="463">
        <f t="shared" ca="1" si="137"/>
        <v>0</v>
      </c>
      <c r="J752" s="463">
        <f t="shared" ca="1" si="138"/>
        <v>0</v>
      </c>
      <c r="K752">
        <f t="shared" ca="1" si="139"/>
        <v>0</v>
      </c>
      <c r="L752">
        <f t="shared" ca="1" si="140"/>
        <v>0</v>
      </c>
      <c r="M752" t="str">
        <f t="shared" ca="1" si="141"/>
        <v>'GOOD PE'!</v>
      </c>
      <c r="N752">
        <f t="shared" ca="1" si="141"/>
        <v>0</v>
      </c>
      <c r="O752" t="str">
        <f t="shared" ca="1" si="142"/>
        <v>C:AP</v>
      </c>
      <c r="P752" t="str">
        <f t="shared" ca="1" si="143"/>
        <v>C9:AP9</v>
      </c>
    </row>
    <row r="753" spans="1:16">
      <c r="A753" t="str">
        <f t="shared" si="134"/>
        <v>06</v>
      </c>
      <c r="B753" t="str">
        <f t="shared" ca="1" si="135"/>
        <v>PE</v>
      </c>
      <c r="C753" t="str">
        <f t="shared" si="136"/>
        <v>G-3PE</v>
      </c>
      <c r="D753" t="s">
        <v>242</v>
      </c>
      <c r="E753">
        <f t="shared" ca="1" si="133"/>
        <v>0</v>
      </c>
      <c r="H753" t="str">
        <f t="shared" ca="1" si="132"/>
        <v>'GOOD PE'!</v>
      </c>
      <c r="I753" s="463">
        <f t="shared" ca="1" si="137"/>
        <v>0</v>
      </c>
      <c r="J753" s="463">
        <f t="shared" ca="1" si="138"/>
        <v>0</v>
      </c>
      <c r="K753">
        <f t="shared" ca="1" si="139"/>
        <v>0</v>
      </c>
      <c r="L753">
        <f t="shared" ca="1" si="140"/>
        <v>0</v>
      </c>
      <c r="M753" t="str">
        <f t="shared" ca="1" si="141"/>
        <v>'GOOD PE'!</v>
      </c>
      <c r="N753">
        <f t="shared" ca="1" si="141"/>
        <v>0</v>
      </c>
      <c r="O753" t="str">
        <f t="shared" ca="1" si="142"/>
        <v>C:AP</v>
      </c>
      <c r="P753" t="str">
        <f t="shared" ca="1" si="143"/>
        <v>C9:AP9</v>
      </c>
    </row>
    <row r="754" spans="1:16">
      <c r="A754" t="str">
        <f t="shared" si="134"/>
        <v>07</v>
      </c>
      <c r="B754" t="str">
        <f t="shared" ca="1" si="135"/>
        <v>PE</v>
      </c>
      <c r="C754" t="str">
        <f t="shared" si="136"/>
        <v>G-3PE</v>
      </c>
      <c r="D754" t="s">
        <v>450</v>
      </c>
      <c r="E754">
        <f t="shared" ca="1" si="133"/>
        <v>0</v>
      </c>
      <c r="H754" t="str">
        <f t="shared" ca="1" si="132"/>
        <v>'GOOD PE'!</v>
      </c>
      <c r="I754" s="463">
        <f t="shared" ca="1" si="137"/>
        <v>0</v>
      </c>
      <c r="J754" s="463">
        <f t="shared" ca="1" si="138"/>
        <v>0</v>
      </c>
      <c r="K754">
        <f t="shared" ca="1" si="139"/>
        <v>0</v>
      </c>
      <c r="L754">
        <f t="shared" ca="1" si="140"/>
        <v>0</v>
      </c>
      <c r="M754" t="str">
        <f t="shared" ca="1" si="141"/>
        <v>'GOOD PE'!</v>
      </c>
      <c r="N754">
        <f t="shared" ca="1" si="141"/>
        <v>0</v>
      </c>
      <c r="O754" t="str">
        <f t="shared" ca="1" si="142"/>
        <v>C:AP</v>
      </c>
      <c r="P754" t="str">
        <f t="shared" ca="1" si="143"/>
        <v>C9:AP9</v>
      </c>
    </row>
    <row r="755" spans="1:16">
      <c r="A755" t="str">
        <f t="shared" si="134"/>
        <v>08</v>
      </c>
      <c r="B755" t="str">
        <f t="shared" ca="1" si="135"/>
        <v>PE</v>
      </c>
      <c r="C755" t="str">
        <f t="shared" si="136"/>
        <v>G-3PE</v>
      </c>
      <c r="D755" t="s">
        <v>471</v>
      </c>
      <c r="E755">
        <f t="shared" ca="1" si="133"/>
        <v>0</v>
      </c>
      <c r="H755" t="str">
        <f t="shared" ca="1" si="132"/>
        <v>'GOOD PE'!</v>
      </c>
      <c r="I755" s="463">
        <f t="shared" ca="1" si="137"/>
        <v>0</v>
      </c>
      <c r="J755" s="463">
        <f t="shared" ca="1" si="138"/>
        <v>0</v>
      </c>
      <c r="K755">
        <f t="shared" ca="1" si="139"/>
        <v>0</v>
      </c>
      <c r="L755">
        <f t="shared" ca="1" si="140"/>
        <v>0</v>
      </c>
      <c r="M755" t="str">
        <f t="shared" ca="1" si="141"/>
        <v>'GOOD PE'!</v>
      </c>
      <c r="N755">
        <f t="shared" ca="1" si="141"/>
        <v>0</v>
      </c>
      <c r="O755" t="str">
        <f t="shared" ca="1" si="142"/>
        <v>C:AP</v>
      </c>
      <c r="P755" t="str">
        <f t="shared" ca="1" si="143"/>
        <v>C9:AP9</v>
      </c>
    </row>
    <row r="756" spans="1:16">
      <c r="A756" t="str">
        <f t="shared" si="134"/>
        <v>09</v>
      </c>
      <c r="B756" t="str">
        <f t="shared" ca="1" si="135"/>
        <v>PE</v>
      </c>
      <c r="C756" t="str">
        <f t="shared" si="136"/>
        <v>G-3PE</v>
      </c>
      <c r="D756" t="s">
        <v>243</v>
      </c>
      <c r="E756">
        <f t="shared" ca="1" si="133"/>
        <v>0</v>
      </c>
      <c r="H756" t="str">
        <f t="shared" ref="H756:H819" ca="1" si="144">IF(I756&lt;&gt;0,I756,IF(J756&lt;&gt;0,J756,IF(K756&lt;&gt;0,K756,IF(L756&lt;&gt;0,L756,IF(M756&lt;&gt;0,M756,"")))))</f>
        <v>'GOOD PE'!</v>
      </c>
      <c r="I756" s="463">
        <f t="shared" ca="1" si="137"/>
        <v>0</v>
      </c>
      <c r="J756" s="463">
        <f t="shared" ca="1" si="138"/>
        <v>0</v>
      </c>
      <c r="K756">
        <f t="shared" ca="1" si="139"/>
        <v>0</v>
      </c>
      <c r="L756">
        <f t="shared" ca="1" si="140"/>
        <v>0</v>
      </c>
      <c r="M756" t="str">
        <f t="shared" ca="1" si="141"/>
        <v>'GOOD PE'!</v>
      </c>
      <c r="N756">
        <f t="shared" ca="1" si="141"/>
        <v>0</v>
      </c>
      <c r="O756" t="str">
        <f t="shared" ca="1" si="142"/>
        <v>C:AP</v>
      </c>
      <c r="P756" t="str">
        <f t="shared" ca="1" si="143"/>
        <v>C9:AP9</v>
      </c>
    </row>
    <row r="757" spans="1:16">
      <c r="A757" t="str">
        <f t="shared" si="134"/>
        <v>10</v>
      </c>
      <c r="B757" t="str">
        <f t="shared" ca="1" si="135"/>
        <v>PE</v>
      </c>
      <c r="C757" t="str">
        <f t="shared" si="136"/>
        <v>G-3PE</v>
      </c>
      <c r="D757" t="s">
        <v>513</v>
      </c>
      <c r="E757">
        <f t="shared" ca="1" si="133"/>
        <v>0</v>
      </c>
      <c r="H757" t="str">
        <f t="shared" ca="1" si="144"/>
        <v>'GOOD PE'!</v>
      </c>
      <c r="I757" s="463">
        <f t="shared" ca="1" si="137"/>
        <v>0</v>
      </c>
      <c r="J757" s="463">
        <f t="shared" ca="1" si="138"/>
        <v>0</v>
      </c>
      <c r="K757">
        <f t="shared" ca="1" si="139"/>
        <v>0</v>
      </c>
      <c r="L757">
        <f t="shared" ca="1" si="140"/>
        <v>0</v>
      </c>
      <c r="M757" t="str">
        <f t="shared" ca="1" si="141"/>
        <v>'GOOD PE'!</v>
      </c>
      <c r="N757">
        <f t="shared" ca="1" si="141"/>
        <v>0</v>
      </c>
      <c r="O757" t="str">
        <f t="shared" ca="1" si="142"/>
        <v>C:AP</v>
      </c>
      <c r="P757" t="str">
        <f t="shared" ca="1" si="143"/>
        <v>C9:AP9</v>
      </c>
    </row>
    <row r="758" spans="1:16">
      <c r="A758" t="str">
        <f t="shared" si="134"/>
        <v>11</v>
      </c>
      <c r="B758" t="str">
        <f t="shared" ca="1" si="135"/>
        <v>PE</v>
      </c>
      <c r="C758" t="str">
        <f t="shared" si="136"/>
        <v>G-3PE</v>
      </c>
      <c r="D758" t="s">
        <v>244</v>
      </c>
      <c r="E758">
        <f t="shared" ca="1" si="133"/>
        <v>0</v>
      </c>
      <c r="H758" t="str">
        <f t="shared" ca="1" si="144"/>
        <v>'GOOD PE'!</v>
      </c>
      <c r="I758" s="463">
        <f t="shared" ca="1" si="137"/>
        <v>0</v>
      </c>
      <c r="J758" s="463">
        <f t="shared" ca="1" si="138"/>
        <v>0</v>
      </c>
      <c r="K758">
        <f t="shared" ca="1" si="139"/>
        <v>0</v>
      </c>
      <c r="L758">
        <f t="shared" ca="1" si="140"/>
        <v>0</v>
      </c>
      <c r="M758" t="str">
        <f t="shared" ca="1" si="141"/>
        <v>'GOOD PE'!</v>
      </c>
      <c r="N758">
        <f t="shared" ca="1" si="141"/>
        <v>0</v>
      </c>
      <c r="O758" t="str">
        <f t="shared" ca="1" si="142"/>
        <v>C:AP</v>
      </c>
      <c r="P758" t="str">
        <f t="shared" ca="1" si="143"/>
        <v>C9:AP9</v>
      </c>
    </row>
    <row r="759" spans="1:16">
      <c r="A759" t="str">
        <f t="shared" si="134"/>
        <v>12</v>
      </c>
      <c r="B759" t="str">
        <f t="shared" ca="1" si="135"/>
        <v>PE</v>
      </c>
      <c r="C759" t="str">
        <f t="shared" si="136"/>
        <v>G-3PE</v>
      </c>
      <c r="D759" t="s">
        <v>245</v>
      </c>
      <c r="E759">
        <f t="shared" ca="1" si="133"/>
        <v>0</v>
      </c>
      <c r="H759" t="str">
        <f t="shared" ca="1" si="144"/>
        <v>'GOOD PE'!</v>
      </c>
      <c r="I759" s="463">
        <f t="shared" ca="1" si="137"/>
        <v>0</v>
      </c>
      <c r="J759" s="463">
        <f t="shared" ca="1" si="138"/>
        <v>0</v>
      </c>
      <c r="K759">
        <f t="shared" ca="1" si="139"/>
        <v>0</v>
      </c>
      <c r="L759">
        <f t="shared" ca="1" si="140"/>
        <v>0</v>
      </c>
      <c r="M759" t="str">
        <f t="shared" ca="1" si="141"/>
        <v>'GOOD PE'!</v>
      </c>
      <c r="N759">
        <f t="shared" ca="1" si="141"/>
        <v>0</v>
      </c>
      <c r="O759" t="str">
        <f t="shared" ca="1" si="142"/>
        <v>C:AP</v>
      </c>
      <c r="P759" t="str">
        <f t="shared" ca="1" si="143"/>
        <v>C9:AP9</v>
      </c>
    </row>
    <row r="760" spans="1:16">
      <c r="A760" t="str">
        <f t="shared" si="134"/>
        <v>13</v>
      </c>
      <c r="B760" t="str">
        <f t="shared" ca="1" si="135"/>
        <v>PE</v>
      </c>
      <c r="C760" t="str">
        <f t="shared" si="136"/>
        <v>G-3PE</v>
      </c>
      <c r="D760" t="s">
        <v>534</v>
      </c>
      <c r="E760">
        <f t="shared" ca="1" si="133"/>
        <v>0</v>
      </c>
      <c r="H760" t="str">
        <f t="shared" ca="1" si="144"/>
        <v>'GOOD PE'!</v>
      </c>
      <c r="I760" s="463">
        <f t="shared" ca="1" si="137"/>
        <v>0</v>
      </c>
      <c r="J760" s="463">
        <f t="shared" ca="1" si="138"/>
        <v>0</v>
      </c>
      <c r="K760">
        <f t="shared" ca="1" si="139"/>
        <v>0</v>
      </c>
      <c r="L760">
        <f t="shared" ca="1" si="140"/>
        <v>0</v>
      </c>
      <c r="M760" t="str">
        <f t="shared" ca="1" si="141"/>
        <v>'GOOD PE'!</v>
      </c>
      <c r="N760">
        <f t="shared" ca="1" si="141"/>
        <v>0</v>
      </c>
      <c r="O760" t="str">
        <f t="shared" ca="1" si="142"/>
        <v>C:AP</v>
      </c>
      <c r="P760" t="str">
        <f t="shared" ca="1" si="143"/>
        <v>C9:AP9</v>
      </c>
    </row>
    <row r="761" spans="1:16">
      <c r="A761" t="str">
        <f t="shared" si="134"/>
        <v>14</v>
      </c>
      <c r="B761" t="str">
        <f t="shared" ca="1" si="135"/>
        <v>PE</v>
      </c>
      <c r="C761" t="str">
        <f t="shared" si="136"/>
        <v>G-3PE</v>
      </c>
      <c r="D761" t="s">
        <v>246</v>
      </c>
      <c r="E761">
        <f t="shared" ca="1" si="133"/>
        <v>0</v>
      </c>
      <c r="H761" t="str">
        <f t="shared" ca="1" si="144"/>
        <v>'GOOD PE'!</v>
      </c>
      <c r="I761" s="463">
        <f t="shared" ca="1" si="137"/>
        <v>0</v>
      </c>
      <c r="J761" s="463">
        <f t="shared" ca="1" si="138"/>
        <v>0</v>
      </c>
      <c r="K761">
        <f t="shared" ca="1" si="139"/>
        <v>0</v>
      </c>
      <c r="L761">
        <f t="shared" ca="1" si="140"/>
        <v>0</v>
      </c>
      <c r="M761" t="str">
        <f t="shared" ca="1" si="141"/>
        <v>'GOOD PE'!</v>
      </c>
      <c r="N761">
        <f t="shared" ca="1" si="141"/>
        <v>0</v>
      </c>
      <c r="O761" t="str">
        <f t="shared" ca="1" si="142"/>
        <v>C:AP</v>
      </c>
      <c r="P761" t="str">
        <f t="shared" ca="1" si="143"/>
        <v>C9:AP9</v>
      </c>
    </row>
    <row r="762" spans="1:16">
      <c r="A762" t="str">
        <f t="shared" si="134"/>
        <v>15</v>
      </c>
      <c r="B762" t="str">
        <f t="shared" ca="1" si="135"/>
        <v>PE</v>
      </c>
      <c r="C762" t="str">
        <f t="shared" si="136"/>
        <v>G-3PE</v>
      </c>
      <c r="D762" t="s">
        <v>492</v>
      </c>
      <c r="E762">
        <f t="shared" ca="1" si="133"/>
        <v>0</v>
      </c>
      <c r="H762" t="str">
        <f t="shared" ca="1" si="144"/>
        <v>'GOOD PE'!</v>
      </c>
      <c r="I762" s="463">
        <f t="shared" ca="1" si="137"/>
        <v>0</v>
      </c>
      <c r="J762" s="463">
        <f t="shared" ca="1" si="138"/>
        <v>0</v>
      </c>
      <c r="K762">
        <f t="shared" ca="1" si="139"/>
        <v>0</v>
      </c>
      <c r="L762">
        <f t="shared" ca="1" si="140"/>
        <v>0</v>
      </c>
      <c r="M762" t="str">
        <f t="shared" ca="1" si="141"/>
        <v>'GOOD PE'!</v>
      </c>
      <c r="N762">
        <f t="shared" ca="1" si="141"/>
        <v>0</v>
      </c>
      <c r="O762" t="str">
        <f t="shared" ca="1" si="142"/>
        <v>C:AP</v>
      </c>
      <c r="P762" t="str">
        <f t="shared" ca="1" si="143"/>
        <v>C9:AP9</v>
      </c>
    </row>
    <row r="763" spans="1:16">
      <c r="A763" t="str">
        <f t="shared" si="134"/>
        <v>19</v>
      </c>
      <c r="B763" t="str">
        <f t="shared" ca="1" si="135"/>
        <v>PE</v>
      </c>
      <c r="C763" t="str">
        <f t="shared" si="136"/>
        <v>G-3PE</v>
      </c>
      <c r="D763" t="s">
        <v>1435</v>
      </c>
      <c r="E763">
        <f t="shared" ca="1" si="133"/>
        <v>0</v>
      </c>
      <c r="H763" t="str">
        <f t="shared" ca="1" si="144"/>
        <v>'GOOD PE'!</v>
      </c>
      <c r="I763" s="463">
        <f t="shared" ca="1" si="137"/>
        <v>0</v>
      </c>
      <c r="J763" s="463">
        <f t="shared" ca="1" si="138"/>
        <v>0</v>
      </c>
      <c r="K763">
        <f t="shared" ca="1" si="139"/>
        <v>0</v>
      </c>
      <c r="L763">
        <f t="shared" ca="1" si="140"/>
        <v>0</v>
      </c>
      <c r="M763" t="str">
        <f t="shared" ca="1" si="141"/>
        <v>'GOOD PE'!</v>
      </c>
      <c r="N763">
        <f t="shared" ca="1" si="141"/>
        <v>0</v>
      </c>
      <c r="O763" t="str">
        <f t="shared" ca="1" si="142"/>
        <v>C:AP</v>
      </c>
      <c r="P763" t="str">
        <f t="shared" ca="1" si="143"/>
        <v>C9:AP9</v>
      </c>
    </row>
    <row r="764" spans="1:16">
      <c r="A764" t="str">
        <f t="shared" si="134"/>
        <v>34</v>
      </c>
      <c r="B764" t="str">
        <f t="shared" ca="1" si="135"/>
        <v>PE</v>
      </c>
      <c r="C764" t="str">
        <f t="shared" si="136"/>
        <v>G-3PE</v>
      </c>
      <c r="D764" t="s">
        <v>1436</v>
      </c>
      <c r="E764">
        <f t="shared" ca="1" si="133"/>
        <v>0</v>
      </c>
      <c r="H764" t="str">
        <f t="shared" ca="1" si="144"/>
        <v>'GOOD PE'!</v>
      </c>
      <c r="I764" s="463">
        <f t="shared" ca="1" si="137"/>
        <v>0</v>
      </c>
      <c r="J764" s="463">
        <f t="shared" ca="1" si="138"/>
        <v>0</v>
      </c>
      <c r="K764">
        <f t="shared" ca="1" si="139"/>
        <v>0</v>
      </c>
      <c r="L764">
        <f t="shared" ca="1" si="140"/>
        <v>0</v>
      </c>
      <c r="M764" t="str">
        <f t="shared" ca="1" si="141"/>
        <v>'GOOD PE'!</v>
      </c>
      <c r="N764">
        <f t="shared" ca="1" si="141"/>
        <v>0</v>
      </c>
      <c r="O764" t="str">
        <f t="shared" ca="1" si="142"/>
        <v>C:AP</v>
      </c>
      <c r="P764" t="str">
        <f t="shared" ca="1" si="143"/>
        <v>C9:AP9</v>
      </c>
    </row>
    <row r="765" spans="1:16">
      <c r="A765" t="str">
        <f t="shared" si="134"/>
        <v>35</v>
      </c>
      <c r="B765" t="str">
        <f t="shared" ca="1" si="135"/>
        <v>PE</v>
      </c>
      <c r="C765" t="str">
        <f t="shared" si="136"/>
        <v>G-3PE</v>
      </c>
      <c r="D765" t="s">
        <v>1437</v>
      </c>
      <c r="E765">
        <f t="shared" ca="1" si="133"/>
        <v>0</v>
      </c>
      <c r="H765" t="str">
        <f t="shared" ca="1" si="144"/>
        <v>'GOOD PE'!</v>
      </c>
      <c r="I765" s="463">
        <f t="shared" ca="1" si="137"/>
        <v>0</v>
      </c>
      <c r="J765" s="463">
        <f t="shared" ca="1" si="138"/>
        <v>0</v>
      </c>
      <c r="K765">
        <f t="shared" ca="1" si="139"/>
        <v>0</v>
      </c>
      <c r="L765">
        <f t="shared" ca="1" si="140"/>
        <v>0</v>
      </c>
      <c r="M765" t="str">
        <f t="shared" ca="1" si="141"/>
        <v>'GOOD PE'!</v>
      </c>
      <c r="N765">
        <f t="shared" ca="1" si="141"/>
        <v>0</v>
      </c>
      <c r="O765" t="str">
        <f t="shared" ca="1" si="142"/>
        <v>C:AP</v>
      </c>
      <c r="P765" t="str">
        <f t="shared" ca="1" si="143"/>
        <v>C9:AP9</v>
      </c>
    </row>
    <row r="766" spans="1:16">
      <c r="A766" t="str">
        <f t="shared" si="134"/>
        <v>36</v>
      </c>
      <c r="B766" t="str">
        <f t="shared" ca="1" si="135"/>
        <v>PE</v>
      </c>
      <c r="C766" t="str">
        <f t="shared" si="136"/>
        <v>G-3PE</v>
      </c>
      <c r="D766" t="s">
        <v>1438</v>
      </c>
      <c r="E766">
        <f t="shared" ca="1" si="133"/>
        <v>0</v>
      </c>
      <c r="H766" t="str">
        <f t="shared" ca="1" si="144"/>
        <v>'GOOD PE'!</v>
      </c>
      <c r="I766" s="463">
        <f t="shared" ca="1" si="137"/>
        <v>0</v>
      </c>
      <c r="J766" s="463">
        <f t="shared" ca="1" si="138"/>
        <v>0</v>
      </c>
      <c r="K766">
        <f t="shared" ca="1" si="139"/>
        <v>0</v>
      </c>
      <c r="L766">
        <f t="shared" ca="1" si="140"/>
        <v>0</v>
      </c>
      <c r="M766" t="str">
        <f t="shared" ca="1" si="141"/>
        <v>'GOOD PE'!</v>
      </c>
      <c r="N766">
        <f t="shared" ca="1" si="141"/>
        <v>0</v>
      </c>
      <c r="O766" t="str">
        <f t="shared" ca="1" si="142"/>
        <v>C:AP</v>
      </c>
      <c r="P766" t="str">
        <f t="shared" ca="1" si="143"/>
        <v>C9:AP9</v>
      </c>
    </row>
    <row r="767" spans="1:16">
      <c r="A767" t="str">
        <f t="shared" si="134"/>
        <v>01</v>
      </c>
      <c r="B767" t="str">
        <f t="shared" ca="1" si="135"/>
        <v>PU</v>
      </c>
      <c r="C767" t="str">
        <f t="shared" si="136"/>
        <v>G-3PU</v>
      </c>
      <c r="D767" t="s">
        <v>1115</v>
      </c>
      <c r="E767">
        <f t="shared" ca="1" si="133"/>
        <v>0</v>
      </c>
      <c r="H767" t="str">
        <f t="shared" ca="1" si="144"/>
        <v>'GOOD PU'!</v>
      </c>
      <c r="I767" s="463">
        <f t="shared" ca="1" si="137"/>
        <v>0</v>
      </c>
      <c r="J767" s="463">
        <f t="shared" ca="1" si="138"/>
        <v>0</v>
      </c>
      <c r="K767">
        <f t="shared" ca="1" si="139"/>
        <v>0</v>
      </c>
      <c r="L767" t="str">
        <f t="shared" ca="1" si="140"/>
        <v>'GOOD PU'!</v>
      </c>
      <c r="M767">
        <f t="shared" ca="1" si="141"/>
        <v>0</v>
      </c>
      <c r="N767">
        <f t="shared" ca="1" si="141"/>
        <v>0</v>
      </c>
      <c r="O767" t="str">
        <f t="shared" ca="1" si="142"/>
        <v>D:t</v>
      </c>
      <c r="P767" t="str">
        <f t="shared" ca="1" si="143"/>
        <v>D9:t9</v>
      </c>
    </row>
    <row r="768" spans="1:16">
      <c r="A768" t="str">
        <f t="shared" si="134"/>
        <v>02</v>
      </c>
      <c r="B768" t="str">
        <f t="shared" ca="1" si="135"/>
        <v>PU</v>
      </c>
      <c r="C768" t="str">
        <f t="shared" si="136"/>
        <v>G-3PU</v>
      </c>
      <c r="D768" t="s">
        <v>1116</v>
      </c>
      <c r="E768">
        <f t="shared" ca="1" si="133"/>
        <v>0</v>
      </c>
      <c r="H768" t="str">
        <f t="shared" ca="1" si="144"/>
        <v>'GOOD PU'!</v>
      </c>
      <c r="I768" s="463">
        <f t="shared" ca="1" si="137"/>
        <v>0</v>
      </c>
      <c r="J768" s="463">
        <f t="shared" ca="1" si="138"/>
        <v>0</v>
      </c>
      <c r="K768">
        <f t="shared" ca="1" si="139"/>
        <v>0</v>
      </c>
      <c r="L768" t="str">
        <f t="shared" ca="1" si="140"/>
        <v>'GOOD PU'!</v>
      </c>
      <c r="M768">
        <f t="shared" ca="1" si="141"/>
        <v>0</v>
      </c>
      <c r="N768">
        <f t="shared" ca="1" si="141"/>
        <v>0</v>
      </c>
      <c r="O768" t="str">
        <f t="shared" ca="1" si="142"/>
        <v>D:t</v>
      </c>
      <c r="P768" t="str">
        <f t="shared" ca="1" si="143"/>
        <v>D9:t9</v>
      </c>
    </row>
    <row r="769" spans="1:16">
      <c r="A769" t="str">
        <f t="shared" si="134"/>
        <v>03</v>
      </c>
      <c r="B769" t="str">
        <f t="shared" ca="1" si="135"/>
        <v>PU</v>
      </c>
      <c r="C769" t="str">
        <f t="shared" si="136"/>
        <v>G-3PU</v>
      </c>
      <c r="D769" t="s">
        <v>1117</v>
      </c>
      <c r="E769">
        <f t="shared" ca="1" si="133"/>
        <v>0</v>
      </c>
      <c r="H769" t="str">
        <f t="shared" ca="1" si="144"/>
        <v>'GOOD PU'!</v>
      </c>
      <c r="I769" s="463">
        <f t="shared" ca="1" si="137"/>
        <v>0</v>
      </c>
      <c r="J769" s="463">
        <f t="shared" ca="1" si="138"/>
        <v>0</v>
      </c>
      <c r="K769">
        <f t="shared" ca="1" si="139"/>
        <v>0</v>
      </c>
      <c r="L769" t="str">
        <f t="shared" ca="1" si="140"/>
        <v>'GOOD PU'!</v>
      </c>
      <c r="M769">
        <f t="shared" ca="1" si="141"/>
        <v>0</v>
      </c>
      <c r="N769">
        <f t="shared" ca="1" si="141"/>
        <v>0</v>
      </c>
      <c r="O769" t="str">
        <f t="shared" ca="1" si="142"/>
        <v>D:t</v>
      </c>
      <c r="P769" t="str">
        <f t="shared" ca="1" si="143"/>
        <v>D9:t9</v>
      </c>
    </row>
    <row r="770" spans="1:16">
      <c r="A770" t="str">
        <f t="shared" si="134"/>
        <v>04</v>
      </c>
      <c r="B770" t="str">
        <f t="shared" ca="1" si="135"/>
        <v>PU</v>
      </c>
      <c r="C770" t="str">
        <f t="shared" si="136"/>
        <v>G-3PU</v>
      </c>
      <c r="D770" t="s">
        <v>1118</v>
      </c>
      <c r="E770">
        <f t="shared" ca="1" si="133"/>
        <v>0</v>
      </c>
      <c r="H770" t="str">
        <f t="shared" ca="1" si="144"/>
        <v>'GOOD PU'!</v>
      </c>
      <c r="I770" s="463">
        <f t="shared" ca="1" si="137"/>
        <v>0</v>
      </c>
      <c r="J770" s="463">
        <f t="shared" ca="1" si="138"/>
        <v>0</v>
      </c>
      <c r="K770">
        <f t="shared" ca="1" si="139"/>
        <v>0</v>
      </c>
      <c r="L770" t="str">
        <f t="shared" ca="1" si="140"/>
        <v>'GOOD PU'!</v>
      </c>
      <c r="M770">
        <f t="shared" ca="1" si="141"/>
        <v>0</v>
      </c>
      <c r="N770">
        <f t="shared" ca="1" si="141"/>
        <v>0</v>
      </c>
      <c r="O770" t="str">
        <f t="shared" ca="1" si="142"/>
        <v>D:t</v>
      </c>
      <c r="P770" t="str">
        <f t="shared" ca="1" si="143"/>
        <v>D9:t9</v>
      </c>
    </row>
    <row r="771" spans="1:16">
      <c r="A771" t="str">
        <f t="shared" si="134"/>
        <v>05</v>
      </c>
      <c r="B771" t="str">
        <f t="shared" ca="1" si="135"/>
        <v>PU</v>
      </c>
      <c r="C771" t="str">
        <f t="shared" si="136"/>
        <v>G-3PU</v>
      </c>
      <c r="D771" t="s">
        <v>1119</v>
      </c>
      <c r="E771">
        <f t="shared" ca="1" si="133"/>
        <v>0</v>
      </c>
      <c r="H771" t="str">
        <f t="shared" ca="1" si="144"/>
        <v>'GOOD PU'!</v>
      </c>
      <c r="I771" s="463">
        <f t="shared" ca="1" si="137"/>
        <v>0</v>
      </c>
      <c r="J771" s="463">
        <f t="shared" ca="1" si="138"/>
        <v>0</v>
      </c>
      <c r="K771">
        <f t="shared" ca="1" si="139"/>
        <v>0</v>
      </c>
      <c r="L771" t="str">
        <f t="shared" ca="1" si="140"/>
        <v>'GOOD PU'!</v>
      </c>
      <c r="M771">
        <f t="shared" ca="1" si="141"/>
        <v>0</v>
      </c>
      <c r="N771">
        <f t="shared" ca="1" si="141"/>
        <v>0</v>
      </c>
      <c r="O771" t="str">
        <f t="shared" ca="1" si="142"/>
        <v>D:t</v>
      </c>
      <c r="P771" t="str">
        <f t="shared" ca="1" si="143"/>
        <v>D9:t9</v>
      </c>
    </row>
    <row r="772" spans="1:16">
      <c r="A772" t="str">
        <f t="shared" si="134"/>
        <v>06</v>
      </c>
      <c r="B772" t="str">
        <f t="shared" ca="1" si="135"/>
        <v>PU</v>
      </c>
      <c r="C772" t="str">
        <f t="shared" si="136"/>
        <v>G-3PU</v>
      </c>
      <c r="D772" t="s">
        <v>1120</v>
      </c>
      <c r="E772">
        <f t="shared" ca="1" si="133"/>
        <v>0</v>
      </c>
      <c r="H772" t="str">
        <f t="shared" ca="1" si="144"/>
        <v>'GOOD PU'!</v>
      </c>
      <c r="I772" s="463">
        <f t="shared" ca="1" si="137"/>
        <v>0</v>
      </c>
      <c r="J772" s="463">
        <f t="shared" ca="1" si="138"/>
        <v>0</v>
      </c>
      <c r="K772">
        <f t="shared" ca="1" si="139"/>
        <v>0</v>
      </c>
      <c r="L772" t="str">
        <f t="shared" ca="1" si="140"/>
        <v>'GOOD PU'!</v>
      </c>
      <c r="M772">
        <f t="shared" ca="1" si="141"/>
        <v>0</v>
      </c>
      <c r="N772">
        <f t="shared" ca="1" si="141"/>
        <v>0</v>
      </c>
      <c r="O772" t="str">
        <f t="shared" ca="1" si="142"/>
        <v>D:t</v>
      </c>
      <c r="P772" t="str">
        <f t="shared" ca="1" si="143"/>
        <v>D9:t9</v>
      </c>
    </row>
    <row r="773" spans="1:16">
      <c r="A773" t="str">
        <f t="shared" si="134"/>
        <v>09</v>
      </c>
      <c r="B773" t="str">
        <f t="shared" ca="1" si="135"/>
        <v>PU</v>
      </c>
      <c r="C773" t="str">
        <f t="shared" si="136"/>
        <v>G-3PU</v>
      </c>
      <c r="D773" t="s">
        <v>1121</v>
      </c>
      <c r="E773">
        <f t="shared" ca="1" si="133"/>
        <v>0</v>
      </c>
      <c r="H773" t="str">
        <f t="shared" ca="1" si="144"/>
        <v>'GOOD PU'!</v>
      </c>
      <c r="I773" s="463">
        <f t="shared" ca="1" si="137"/>
        <v>0</v>
      </c>
      <c r="J773" s="463">
        <f t="shared" ca="1" si="138"/>
        <v>0</v>
      </c>
      <c r="K773">
        <f t="shared" ca="1" si="139"/>
        <v>0</v>
      </c>
      <c r="L773" t="str">
        <f t="shared" ca="1" si="140"/>
        <v>'GOOD PU'!</v>
      </c>
      <c r="M773">
        <f t="shared" ca="1" si="141"/>
        <v>0</v>
      </c>
      <c r="N773">
        <f t="shared" ca="1" si="141"/>
        <v>0</v>
      </c>
      <c r="O773" t="str">
        <f t="shared" ca="1" si="142"/>
        <v>D:t</v>
      </c>
      <c r="P773" t="str">
        <f t="shared" ca="1" si="143"/>
        <v>D9:t9</v>
      </c>
    </row>
    <row r="774" spans="1:16">
      <c r="A774" t="str">
        <f t="shared" si="134"/>
        <v>11</v>
      </c>
      <c r="B774" t="str">
        <f t="shared" ca="1" si="135"/>
        <v>PU</v>
      </c>
      <c r="C774" t="str">
        <f t="shared" si="136"/>
        <v>G-3PU</v>
      </c>
      <c r="D774" t="s">
        <v>1122</v>
      </c>
      <c r="E774">
        <f t="shared" ca="1" si="133"/>
        <v>0</v>
      </c>
      <c r="H774" t="str">
        <f t="shared" ca="1" si="144"/>
        <v>'GOOD PU'!</v>
      </c>
      <c r="I774" s="463">
        <f t="shared" ca="1" si="137"/>
        <v>0</v>
      </c>
      <c r="J774" s="463">
        <f t="shared" ca="1" si="138"/>
        <v>0</v>
      </c>
      <c r="K774">
        <f t="shared" ca="1" si="139"/>
        <v>0</v>
      </c>
      <c r="L774" t="str">
        <f t="shared" ca="1" si="140"/>
        <v>'GOOD PU'!</v>
      </c>
      <c r="M774">
        <f t="shared" ca="1" si="141"/>
        <v>0</v>
      </c>
      <c r="N774">
        <f t="shared" ca="1" si="141"/>
        <v>0</v>
      </c>
      <c r="O774" t="str">
        <f t="shared" ca="1" si="142"/>
        <v>D:t</v>
      </c>
      <c r="P774" t="str">
        <f t="shared" ca="1" si="143"/>
        <v>D9:t9</v>
      </c>
    </row>
    <row r="775" spans="1:16">
      <c r="A775" t="str">
        <f t="shared" si="134"/>
        <v>12</v>
      </c>
      <c r="B775" t="str">
        <f t="shared" ca="1" si="135"/>
        <v>PU</v>
      </c>
      <c r="C775" t="str">
        <f t="shared" si="136"/>
        <v>G-3PU</v>
      </c>
      <c r="D775" t="s">
        <v>1123</v>
      </c>
      <c r="E775">
        <f t="shared" ca="1" si="133"/>
        <v>0</v>
      </c>
      <c r="H775" t="str">
        <f t="shared" ca="1" si="144"/>
        <v>'GOOD PU'!</v>
      </c>
      <c r="I775" s="463">
        <f t="shared" ca="1" si="137"/>
        <v>0</v>
      </c>
      <c r="J775" s="463">
        <f t="shared" ca="1" si="138"/>
        <v>0</v>
      </c>
      <c r="K775">
        <f t="shared" ca="1" si="139"/>
        <v>0</v>
      </c>
      <c r="L775" t="str">
        <f t="shared" ca="1" si="140"/>
        <v>'GOOD PU'!</v>
      </c>
      <c r="M775">
        <f t="shared" ca="1" si="141"/>
        <v>0</v>
      </c>
      <c r="N775">
        <f t="shared" ca="1" si="141"/>
        <v>0</v>
      </c>
      <c r="O775" t="str">
        <f t="shared" ca="1" si="142"/>
        <v>D:t</v>
      </c>
      <c r="P775" t="str">
        <f t="shared" ca="1" si="143"/>
        <v>D9:t9</v>
      </c>
    </row>
    <row r="776" spans="1:16">
      <c r="A776" t="str">
        <f t="shared" si="134"/>
        <v>14</v>
      </c>
      <c r="B776" t="str">
        <f t="shared" ca="1" si="135"/>
        <v>PU</v>
      </c>
      <c r="C776" t="str">
        <f t="shared" si="136"/>
        <v>G-3PU</v>
      </c>
      <c r="D776" t="s">
        <v>1124</v>
      </c>
      <c r="E776">
        <f t="shared" ca="1" si="133"/>
        <v>0</v>
      </c>
      <c r="H776" t="str">
        <f t="shared" ca="1" si="144"/>
        <v>'GOOD PU'!</v>
      </c>
      <c r="I776" s="463">
        <f t="shared" ca="1" si="137"/>
        <v>0</v>
      </c>
      <c r="J776" s="463">
        <f t="shared" ca="1" si="138"/>
        <v>0</v>
      </c>
      <c r="K776">
        <f t="shared" ca="1" si="139"/>
        <v>0</v>
      </c>
      <c r="L776" t="str">
        <f t="shared" ca="1" si="140"/>
        <v>'GOOD PU'!</v>
      </c>
      <c r="M776">
        <f t="shared" ca="1" si="141"/>
        <v>0</v>
      </c>
      <c r="N776">
        <f t="shared" ca="1" si="141"/>
        <v>0</v>
      </c>
      <c r="O776" t="str">
        <f t="shared" ca="1" si="142"/>
        <v>D:t</v>
      </c>
      <c r="P776" t="str">
        <f t="shared" ca="1" si="143"/>
        <v>D9:t9</v>
      </c>
    </row>
    <row r="777" spans="1:16">
      <c r="A777" t="str">
        <f t="shared" si="134"/>
        <v>01</v>
      </c>
      <c r="B777" t="e">
        <f t="shared" ca="1" si="135"/>
        <v>#N/A</v>
      </c>
      <c r="C777" t="str">
        <f t="shared" si="136"/>
        <v>G-4-GRP</v>
      </c>
      <c r="D777" t="s">
        <v>674</v>
      </c>
      <c r="E777">
        <f t="shared" ca="1" si="133"/>
        <v>0</v>
      </c>
      <c r="H777" t="str">
        <f t="shared" ca="1" si="144"/>
        <v/>
      </c>
      <c r="I777" s="463">
        <f t="shared" ca="1" si="137"/>
        <v>0</v>
      </c>
      <c r="J777" s="463">
        <f t="shared" ca="1" si="138"/>
        <v>0</v>
      </c>
      <c r="K777">
        <f t="shared" ca="1" si="139"/>
        <v>0</v>
      </c>
      <c r="L777">
        <f t="shared" ca="1" si="140"/>
        <v>0</v>
      </c>
      <c r="M777">
        <f t="shared" ca="1" si="141"/>
        <v>0</v>
      </c>
      <c r="N777">
        <f t="shared" ca="1" si="141"/>
        <v>0</v>
      </c>
      <c r="O777" t="e">
        <f t="shared" ca="1" si="142"/>
        <v>#N/A</v>
      </c>
      <c r="P777" t="e">
        <f t="shared" ca="1" si="143"/>
        <v>#N/A</v>
      </c>
    </row>
    <row r="778" spans="1:16">
      <c r="A778" t="str">
        <f t="shared" si="134"/>
        <v>02</v>
      </c>
      <c r="B778" t="e">
        <f t="shared" ca="1" si="135"/>
        <v>#N/A</v>
      </c>
      <c r="C778" t="str">
        <f t="shared" si="136"/>
        <v>G-4-GRP</v>
      </c>
      <c r="D778" t="s">
        <v>675</v>
      </c>
      <c r="E778">
        <f t="shared" ca="1" si="133"/>
        <v>0</v>
      </c>
      <c r="H778" t="str">
        <f t="shared" ca="1" si="144"/>
        <v/>
      </c>
      <c r="I778" s="463">
        <f t="shared" ca="1" si="137"/>
        <v>0</v>
      </c>
      <c r="J778" s="463">
        <f t="shared" ca="1" si="138"/>
        <v>0</v>
      </c>
      <c r="K778">
        <f t="shared" ca="1" si="139"/>
        <v>0</v>
      </c>
      <c r="L778">
        <f t="shared" ca="1" si="140"/>
        <v>0</v>
      </c>
      <c r="M778">
        <f t="shared" ca="1" si="141"/>
        <v>0</v>
      </c>
      <c r="N778">
        <f t="shared" ca="1" si="141"/>
        <v>0</v>
      </c>
      <c r="O778" t="e">
        <f t="shared" ca="1" si="142"/>
        <v>#N/A</v>
      </c>
      <c r="P778" t="e">
        <f t="shared" ca="1" si="143"/>
        <v>#N/A</v>
      </c>
    </row>
    <row r="779" spans="1:16">
      <c r="A779" t="str">
        <f t="shared" si="134"/>
        <v>03</v>
      </c>
      <c r="B779" t="e">
        <f t="shared" ca="1" si="135"/>
        <v>#N/A</v>
      </c>
      <c r="C779" t="str">
        <f t="shared" si="136"/>
        <v>G-4-GRP</v>
      </c>
      <c r="D779" t="s">
        <v>676</v>
      </c>
      <c r="E779">
        <f t="shared" ca="1" si="133"/>
        <v>0</v>
      </c>
      <c r="H779" t="str">
        <f t="shared" ca="1" si="144"/>
        <v/>
      </c>
      <c r="I779" s="463">
        <f t="shared" ca="1" si="137"/>
        <v>0</v>
      </c>
      <c r="J779" s="463">
        <f t="shared" ca="1" si="138"/>
        <v>0</v>
      </c>
      <c r="K779">
        <f t="shared" ca="1" si="139"/>
        <v>0</v>
      </c>
      <c r="L779">
        <f t="shared" ca="1" si="140"/>
        <v>0</v>
      </c>
      <c r="M779">
        <f t="shared" ca="1" si="141"/>
        <v>0</v>
      </c>
      <c r="N779">
        <f t="shared" ca="1" si="141"/>
        <v>0</v>
      </c>
      <c r="O779" t="e">
        <f t="shared" ca="1" si="142"/>
        <v>#N/A</v>
      </c>
      <c r="P779" t="e">
        <f t="shared" ca="1" si="143"/>
        <v>#N/A</v>
      </c>
    </row>
    <row r="780" spans="1:16">
      <c r="A780" t="str">
        <f t="shared" si="134"/>
        <v>04</v>
      </c>
      <c r="B780" t="e">
        <f t="shared" ca="1" si="135"/>
        <v>#N/A</v>
      </c>
      <c r="C780" t="str">
        <f t="shared" si="136"/>
        <v>G-4-GRP</v>
      </c>
      <c r="D780" t="s">
        <v>677</v>
      </c>
      <c r="E780">
        <f t="shared" ca="1" si="133"/>
        <v>0</v>
      </c>
      <c r="H780" t="str">
        <f t="shared" ca="1" si="144"/>
        <v/>
      </c>
      <c r="I780" s="463">
        <f t="shared" ca="1" si="137"/>
        <v>0</v>
      </c>
      <c r="J780" s="463">
        <f t="shared" ca="1" si="138"/>
        <v>0</v>
      </c>
      <c r="K780">
        <f t="shared" ca="1" si="139"/>
        <v>0</v>
      </c>
      <c r="L780">
        <f t="shared" ca="1" si="140"/>
        <v>0</v>
      </c>
      <c r="M780">
        <f t="shared" ca="1" si="141"/>
        <v>0</v>
      </c>
      <c r="N780">
        <f t="shared" ca="1" si="141"/>
        <v>0</v>
      </c>
      <c r="O780" t="e">
        <f t="shared" ca="1" si="142"/>
        <v>#N/A</v>
      </c>
      <c r="P780" t="e">
        <f t="shared" ca="1" si="143"/>
        <v>#N/A</v>
      </c>
    </row>
    <row r="781" spans="1:16">
      <c r="A781" t="str">
        <f t="shared" si="134"/>
        <v>05</v>
      </c>
      <c r="B781" t="e">
        <f t="shared" ca="1" si="135"/>
        <v>#N/A</v>
      </c>
      <c r="C781" t="str">
        <f t="shared" si="136"/>
        <v>G-4-GRP</v>
      </c>
      <c r="D781" t="s">
        <v>678</v>
      </c>
      <c r="E781">
        <f t="shared" ref="E781:E844" ca="1" si="145">IFERROR(VLOOKUP(C781,INDIRECT($H781&amp;$O781),MATCH($A781,INDIRECT($H781&amp;$P781),0),FALSE),0)</f>
        <v>0</v>
      </c>
      <c r="H781" t="str">
        <f t="shared" ca="1" si="144"/>
        <v/>
      </c>
      <c r="I781" s="463">
        <f t="shared" ca="1" si="137"/>
        <v>0</v>
      </c>
      <c r="J781" s="463">
        <f t="shared" ca="1" si="138"/>
        <v>0</v>
      </c>
      <c r="K781">
        <f t="shared" ca="1" si="139"/>
        <v>0</v>
      </c>
      <c r="L781">
        <f t="shared" ca="1" si="140"/>
        <v>0</v>
      </c>
      <c r="M781">
        <f t="shared" ca="1" si="141"/>
        <v>0</v>
      </c>
      <c r="N781">
        <f t="shared" ca="1" si="141"/>
        <v>0</v>
      </c>
      <c r="O781" t="e">
        <f t="shared" ca="1" si="142"/>
        <v>#N/A</v>
      </c>
      <c r="P781" t="e">
        <f t="shared" ca="1" si="143"/>
        <v>#N/A</v>
      </c>
    </row>
    <row r="782" spans="1:16">
      <c r="A782" t="str">
        <f t="shared" ref="A782:A845" si="146">IF(LEFT(RIGHT(D782,3),1)="-",RIGHT(D782,2),RIGHT(D782,3))</f>
        <v>06</v>
      </c>
      <c r="B782" t="e">
        <f t="shared" ref="B782:B845" ca="1" si="147">VLOOKUP(H782,$A$1:$K$5,11,FALSE)</f>
        <v>#N/A</v>
      </c>
      <c r="C782" t="str">
        <f t="shared" ref="C782:C845" si="148">IF(RIGHT(LEFT(D782,LEN(D782)-3),1)="-",LEFT(D782,LEN(D782)-4),LEFT(D782,LEN(D782)-3))</f>
        <v>G-4-GRP</v>
      </c>
      <c r="D782" t="s">
        <v>679</v>
      </c>
      <c r="E782">
        <f t="shared" ca="1" si="145"/>
        <v>0</v>
      </c>
      <c r="H782" t="str">
        <f t="shared" ca="1" si="144"/>
        <v/>
      </c>
      <c r="I782" s="463">
        <f t="shared" ref="I782:I845" ca="1" si="149">IF(IFERROR(VLOOKUP($C782,INDIRECT(I$12&amp;$H$6),1,FALSE),0)&lt;&gt;0,I$12,0)</f>
        <v>0</v>
      </c>
      <c r="J782" s="463">
        <f t="shared" ref="J782:J845" ca="1" si="150">IF(IFERROR(VLOOKUP($C782,INDIRECT(J$12&amp;$H$7),1,FALSE),0)&lt;&gt;0,J$12,0)</f>
        <v>0</v>
      </c>
      <c r="K782">
        <f t="shared" ref="K782:K845" ca="1" si="151">IF(IFERROR(VLOOKUP($C782,INDIRECT(K$12&amp;$H$8),1,FALSE),0)&lt;&gt;0,K$12,0)</f>
        <v>0</v>
      </c>
      <c r="L782">
        <f t="shared" ref="L782:L845" ca="1" si="152">IF(IFERROR(VLOOKUP($C782,INDIRECT(L$12&amp;$H$9),1,FALSE),0)&lt;&gt;0,L$12,0)</f>
        <v>0</v>
      </c>
      <c r="M782">
        <f t="shared" ref="M782:N845" ca="1" si="153">IF(IFERROR(VLOOKUP($C782,INDIRECT(M$12&amp;$H$10),1,FALSE),0)&lt;&gt;0,M$12,0)</f>
        <v>0</v>
      </c>
      <c r="N782">
        <f t="shared" ca="1" si="153"/>
        <v>0</v>
      </c>
      <c r="O782" t="e">
        <f t="shared" ref="O782:O845" ca="1" si="154">VLOOKUP($H782,$G$6:$I$10,2,FALSE)</f>
        <v>#N/A</v>
      </c>
      <c r="P782" t="e">
        <f t="shared" ref="P782:P845" ca="1" si="155">VLOOKUP($H782,$G$6:$I$10,3,FALSE)</f>
        <v>#N/A</v>
      </c>
    </row>
    <row r="783" spans="1:16">
      <c r="A783" t="str">
        <f t="shared" si="146"/>
        <v>07</v>
      </c>
      <c r="B783" t="e">
        <f t="shared" ca="1" si="147"/>
        <v>#N/A</v>
      </c>
      <c r="C783" t="str">
        <f t="shared" si="148"/>
        <v>G-4-GRP</v>
      </c>
      <c r="D783" t="s">
        <v>680</v>
      </c>
      <c r="E783">
        <f t="shared" ca="1" si="145"/>
        <v>0</v>
      </c>
      <c r="H783" t="str">
        <f t="shared" ca="1" si="144"/>
        <v/>
      </c>
      <c r="I783" s="463">
        <f t="shared" ca="1" si="149"/>
        <v>0</v>
      </c>
      <c r="J783" s="463">
        <f t="shared" ca="1" si="150"/>
        <v>0</v>
      </c>
      <c r="K783">
        <f t="shared" ca="1" si="151"/>
        <v>0</v>
      </c>
      <c r="L783">
        <f t="shared" ca="1" si="152"/>
        <v>0</v>
      </c>
      <c r="M783">
        <f t="shared" ca="1" si="153"/>
        <v>0</v>
      </c>
      <c r="N783">
        <f t="shared" ca="1" si="153"/>
        <v>0</v>
      </c>
      <c r="O783" t="e">
        <f t="shared" ca="1" si="154"/>
        <v>#N/A</v>
      </c>
      <c r="P783" t="e">
        <f t="shared" ca="1" si="155"/>
        <v>#N/A</v>
      </c>
    </row>
    <row r="784" spans="1:16">
      <c r="A784" t="str">
        <f t="shared" si="146"/>
        <v>08</v>
      </c>
      <c r="B784" t="e">
        <f t="shared" ca="1" si="147"/>
        <v>#N/A</v>
      </c>
      <c r="C784" t="str">
        <f t="shared" si="148"/>
        <v>G-4-GRP</v>
      </c>
      <c r="D784" t="s">
        <v>681</v>
      </c>
      <c r="E784">
        <f t="shared" ca="1" si="145"/>
        <v>0</v>
      </c>
      <c r="H784" t="str">
        <f t="shared" ca="1" si="144"/>
        <v/>
      </c>
      <c r="I784" s="463">
        <f t="shared" ca="1" si="149"/>
        <v>0</v>
      </c>
      <c r="J784" s="463">
        <f t="shared" ca="1" si="150"/>
        <v>0</v>
      </c>
      <c r="K784">
        <f t="shared" ca="1" si="151"/>
        <v>0</v>
      </c>
      <c r="L784">
        <f t="shared" ca="1" si="152"/>
        <v>0</v>
      </c>
      <c r="M784">
        <f t="shared" ca="1" si="153"/>
        <v>0</v>
      </c>
      <c r="N784">
        <f t="shared" ca="1" si="153"/>
        <v>0</v>
      </c>
      <c r="O784" t="e">
        <f t="shared" ca="1" si="154"/>
        <v>#N/A</v>
      </c>
      <c r="P784" t="e">
        <f t="shared" ca="1" si="155"/>
        <v>#N/A</v>
      </c>
    </row>
    <row r="785" spans="1:16">
      <c r="A785" t="str">
        <f t="shared" si="146"/>
        <v>09</v>
      </c>
      <c r="B785" t="e">
        <f t="shared" ca="1" si="147"/>
        <v>#N/A</v>
      </c>
      <c r="C785" t="str">
        <f t="shared" si="148"/>
        <v>G-4-GRP</v>
      </c>
      <c r="D785" t="s">
        <v>682</v>
      </c>
      <c r="E785">
        <f t="shared" ca="1" si="145"/>
        <v>0</v>
      </c>
      <c r="H785" t="str">
        <f t="shared" ca="1" si="144"/>
        <v/>
      </c>
      <c r="I785" s="463">
        <f t="shared" ca="1" si="149"/>
        <v>0</v>
      </c>
      <c r="J785" s="463">
        <f t="shared" ca="1" si="150"/>
        <v>0</v>
      </c>
      <c r="K785">
        <f t="shared" ca="1" si="151"/>
        <v>0</v>
      </c>
      <c r="L785">
        <f t="shared" ca="1" si="152"/>
        <v>0</v>
      </c>
      <c r="M785">
        <f t="shared" ca="1" si="153"/>
        <v>0</v>
      </c>
      <c r="N785">
        <f t="shared" ca="1" si="153"/>
        <v>0</v>
      </c>
      <c r="O785" t="e">
        <f t="shared" ca="1" si="154"/>
        <v>#N/A</v>
      </c>
      <c r="P785" t="e">
        <f t="shared" ca="1" si="155"/>
        <v>#N/A</v>
      </c>
    </row>
    <row r="786" spans="1:16">
      <c r="A786" t="str">
        <f t="shared" si="146"/>
        <v>10</v>
      </c>
      <c r="B786" t="e">
        <f t="shared" ca="1" si="147"/>
        <v>#N/A</v>
      </c>
      <c r="C786" t="str">
        <f t="shared" si="148"/>
        <v>G-4-GRP</v>
      </c>
      <c r="D786" t="s">
        <v>683</v>
      </c>
      <c r="E786">
        <f t="shared" ca="1" si="145"/>
        <v>0</v>
      </c>
      <c r="H786" t="str">
        <f t="shared" ca="1" si="144"/>
        <v/>
      </c>
      <c r="I786" s="463">
        <f t="shared" ca="1" si="149"/>
        <v>0</v>
      </c>
      <c r="J786" s="463">
        <f t="shared" ca="1" si="150"/>
        <v>0</v>
      </c>
      <c r="K786">
        <f t="shared" ca="1" si="151"/>
        <v>0</v>
      </c>
      <c r="L786">
        <f t="shared" ca="1" si="152"/>
        <v>0</v>
      </c>
      <c r="M786">
        <f t="shared" ca="1" si="153"/>
        <v>0</v>
      </c>
      <c r="N786">
        <f t="shared" ca="1" si="153"/>
        <v>0</v>
      </c>
      <c r="O786" t="e">
        <f t="shared" ca="1" si="154"/>
        <v>#N/A</v>
      </c>
      <c r="P786" t="e">
        <f t="shared" ca="1" si="155"/>
        <v>#N/A</v>
      </c>
    </row>
    <row r="787" spans="1:16">
      <c r="A787" t="str">
        <f t="shared" si="146"/>
        <v>100</v>
      </c>
      <c r="B787" t="e">
        <f t="shared" ca="1" si="147"/>
        <v>#N/A</v>
      </c>
      <c r="C787" t="str">
        <f t="shared" si="148"/>
        <v>G-4-GRP</v>
      </c>
      <c r="D787" t="s">
        <v>684</v>
      </c>
      <c r="E787">
        <f t="shared" ca="1" si="145"/>
        <v>0</v>
      </c>
      <c r="H787" t="str">
        <f t="shared" ca="1" si="144"/>
        <v/>
      </c>
      <c r="I787" s="463">
        <f t="shared" ca="1" si="149"/>
        <v>0</v>
      </c>
      <c r="J787" s="463">
        <f t="shared" ca="1" si="150"/>
        <v>0</v>
      </c>
      <c r="K787">
        <f t="shared" ca="1" si="151"/>
        <v>0</v>
      </c>
      <c r="L787">
        <f t="shared" ca="1" si="152"/>
        <v>0</v>
      </c>
      <c r="M787">
        <f t="shared" ca="1" si="153"/>
        <v>0</v>
      </c>
      <c r="N787">
        <f t="shared" ca="1" si="153"/>
        <v>0</v>
      </c>
      <c r="O787" t="e">
        <f t="shared" ca="1" si="154"/>
        <v>#N/A</v>
      </c>
      <c r="P787" t="e">
        <f t="shared" ca="1" si="155"/>
        <v>#N/A</v>
      </c>
    </row>
    <row r="788" spans="1:16">
      <c r="A788" t="str">
        <f t="shared" si="146"/>
        <v>11</v>
      </c>
      <c r="B788" t="e">
        <f t="shared" ca="1" si="147"/>
        <v>#N/A</v>
      </c>
      <c r="C788" t="str">
        <f t="shared" si="148"/>
        <v>G-4-GRP</v>
      </c>
      <c r="D788" t="s">
        <v>685</v>
      </c>
      <c r="E788">
        <f t="shared" ca="1" si="145"/>
        <v>0</v>
      </c>
      <c r="H788" t="str">
        <f t="shared" ca="1" si="144"/>
        <v/>
      </c>
      <c r="I788" s="463">
        <f t="shared" ca="1" si="149"/>
        <v>0</v>
      </c>
      <c r="J788" s="463">
        <f t="shared" ca="1" si="150"/>
        <v>0</v>
      </c>
      <c r="K788">
        <f t="shared" ca="1" si="151"/>
        <v>0</v>
      </c>
      <c r="L788">
        <f t="shared" ca="1" si="152"/>
        <v>0</v>
      </c>
      <c r="M788">
        <f t="shared" ca="1" si="153"/>
        <v>0</v>
      </c>
      <c r="N788">
        <f t="shared" ca="1" si="153"/>
        <v>0</v>
      </c>
      <c r="O788" t="e">
        <f t="shared" ca="1" si="154"/>
        <v>#N/A</v>
      </c>
      <c r="P788" t="e">
        <f t="shared" ca="1" si="155"/>
        <v>#N/A</v>
      </c>
    </row>
    <row r="789" spans="1:16">
      <c r="A789" t="str">
        <f t="shared" si="146"/>
        <v>12</v>
      </c>
      <c r="B789" t="e">
        <f t="shared" ca="1" si="147"/>
        <v>#N/A</v>
      </c>
      <c r="C789" t="str">
        <f t="shared" si="148"/>
        <v>G-4-GRP</v>
      </c>
      <c r="D789" t="s">
        <v>686</v>
      </c>
      <c r="E789">
        <f t="shared" ca="1" si="145"/>
        <v>0</v>
      </c>
      <c r="H789" t="str">
        <f t="shared" ca="1" si="144"/>
        <v/>
      </c>
      <c r="I789" s="463">
        <f t="shared" ca="1" si="149"/>
        <v>0</v>
      </c>
      <c r="J789" s="463">
        <f t="shared" ca="1" si="150"/>
        <v>0</v>
      </c>
      <c r="K789">
        <f t="shared" ca="1" si="151"/>
        <v>0</v>
      </c>
      <c r="L789">
        <f t="shared" ca="1" si="152"/>
        <v>0</v>
      </c>
      <c r="M789">
        <f t="shared" ca="1" si="153"/>
        <v>0</v>
      </c>
      <c r="N789">
        <f t="shared" ca="1" si="153"/>
        <v>0</v>
      </c>
      <c r="O789" t="e">
        <f t="shared" ca="1" si="154"/>
        <v>#N/A</v>
      </c>
      <c r="P789" t="e">
        <f t="shared" ca="1" si="155"/>
        <v>#N/A</v>
      </c>
    </row>
    <row r="790" spans="1:16">
      <c r="A790" t="str">
        <f t="shared" si="146"/>
        <v>13</v>
      </c>
      <c r="B790" t="e">
        <f t="shared" ca="1" si="147"/>
        <v>#N/A</v>
      </c>
      <c r="C790" t="str">
        <f t="shared" si="148"/>
        <v>G-4-GRP</v>
      </c>
      <c r="D790" t="s">
        <v>687</v>
      </c>
      <c r="E790">
        <f t="shared" ca="1" si="145"/>
        <v>0</v>
      </c>
      <c r="H790" t="str">
        <f t="shared" ca="1" si="144"/>
        <v/>
      </c>
      <c r="I790" s="463">
        <f t="shared" ca="1" si="149"/>
        <v>0</v>
      </c>
      <c r="J790" s="463">
        <f t="shared" ca="1" si="150"/>
        <v>0</v>
      </c>
      <c r="K790">
        <f t="shared" ca="1" si="151"/>
        <v>0</v>
      </c>
      <c r="L790">
        <f t="shared" ca="1" si="152"/>
        <v>0</v>
      </c>
      <c r="M790">
        <f t="shared" ca="1" si="153"/>
        <v>0</v>
      </c>
      <c r="N790">
        <f t="shared" ca="1" si="153"/>
        <v>0</v>
      </c>
      <c r="O790" t="e">
        <f t="shared" ca="1" si="154"/>
        <v>#N/A</v>
      </c>
      <c r="P790" t="e">
        <f t="shared" ca="1" si="155"/>
        <v>#N/A</v>
      </c>
    </row>
    <row r="791" spans="1:16">
      <c r="A791" t="str">
        <f t="shared" si="146"/>
        <v>15</v>
      </c>
      <c r="B791" t="e">
        <f t="shared" ca="1" si="147"/>
        <v>#N/A</v>
      </c>
      <c r="C791" t="str">
        <f t="shared" si="148"/>
        <v>G-4-GRP</v>
      </c>
      <c r="D791" t="s">
        <v>688</v>
      </c>
      <c r="E791">
        <f t="shared" ca="1" si="145"/>
        <v>0</v>
      </c>
      <c r="H791" t="str">
        <f t="shared" ca="1" si="144"/>
        <v/>
      </c>
      <c r="I791" s="463">
        <f t="shared" ca="1" si="149"/>
        <v>0</v>
      </c>
      <c r="J791" s="463">
        <f t="shared" ca="1" si="150"/>
        <v>0</v>
      </c>
      <c r="K791">
        <f t="shared" ca="1" si="151"/>
        <v>0</v>
      </c>
      <c r="L791">
        <f t="shared" ca="1" si="152"/>
        <v>0</v>
      </c>
      <c r="M791">
        <f t="shared" ca="1" si="153"/>
        <v>0</v>
      </c>
      <c r="N791">
        <f t="shared" ca="1" si="153"/>
        <v>0</v>
      </c>
      <c r="O791" t="e">
        <f t="shared" ca="1" si="154"/>
        <v>#N/A</v>
      </c>
      <c r="P791" t="e">
        <f t="shared" ca="1" si="155"/>
        <v>#N/A</v>
      </c>
    </row>
    <row r="792" spans="1:16">
      <c r="A792" t="str">
        <f t="shared" si="146"/>
        <v>19</v>
      </c>
      <c r="B792" t="e">
        <f t="shared" ca="1" si="147"/>
        <v>#N/A</v>
      </c>
      <c r="C792" t="str">
        <f t="shared" si="148"/>
        <v>G-4-GRP</v>
      </c>
      <c r="D792" t="s">
        <v>1439</v>
      </c>
      <c r="E792">
        <f t="shared" ca="1" si="145"/>
        <v>0</v>
      </c>
      <c r="H792" t="str">
        <f t="shared" ca="1" si="144"/>
        <v/>
      </c>
      <c r="I792" s="463">
        <f t="shared" ca="1" si="149"/>
        <v>0</v>
      </c>
      <c r="J792" s="463">
        <f t="shared" ca="1" si="150"/>
        <v>0</v>
      </c>
      <c r="K792">
        <f t="shared" ca="1" si="151"/>
        <v>0</v>
      </c>
      <c r="L792">
        <f t="shared" ca="1" si="152"/>
        <v>0</v>
      </c>
      <c r="M792">
        <f t="shared" ca="1" si="153"/>
        <v>0</v>
      </c>
      <c r="N792">
        <f t="shared" ca="1" si="153"/>
        <v>0</v>
      </c>
      <c r="O792" t="e">
        <f t="shared" ca="1" si="154"/>
        <v>#N/A</v>
      </c>
      <c r="P792" t="e">
        <f t="shared" ca="1" si="155"/>
        <v>#N/A</v>
      </c>
    </row>
    <row r="793" spans="1:16">
      <c r="A793" t="str">
        <f t="shared" si="146"/>
        <v>34</v>
      </c>
      <c r="B793" t="e">
        <f t="shared" ca="1" si="147"/>
        <v>#N/A</v>
      </c>
      <c r="C793" t="str">
        <f t="shared" si="148"/>
        <v>G-4-GRP</v>
      </c>
      <c r="D793" t="s">
        <v>1440</v>
      </c>
      <c r="E793">
        <f t="shared" ca="1" si="145"/>
        <v>0</v>
      </c>
      <c r="H793" t="str">
        <f t="shared" ca="1" si="144"/>
        <v/>
      </c>
      <c r="I793" s="463">
        <f t="shared" ca="1" si="149"/>
        <v>0</v>
      </c>
      <c r="J793" s="463">
        <f t="shared" ca="1" si="150"/>
        <v>0</v>
      </c>
      <c r="K793">
        <f t="shared" ca="1" si="151"/>
        <v>0</v>
      </c>
      <c r="L793">
        <f t="shared" ca="1" si="152"/>
        <v>0</v>
      </c>
      <c r="M793">
        <f t="shared" ca="1" si="153"/>
        <v>0</v>
      </c>
      <c r="N793">
        <f t="shared" ca="1" si="153"/>
        <v>0</v>
      </c>
      <c r="O793" t="e">
        <f t="shared" ca="1" si="154"/>
        <v>#N/A</v>
      </c>
      <c r="P793" t="e">
        <f t="shared" ca="1" si="155"/>
        <v>#N/A</v>
      </c>
    </row>
    <row r="794" spans="1:16">
      <c r="A794" t="str">
        <f t="shared" si="146"/>
        <v>35</v>
      </c>
      <c r="B794" t="e">
        <f t="shared" ca="1" si="147"/>
        <v>#N/A</v>
      </c>
      <c r="C794" t="str">
        <f t="shared" si="148"/>
        <v>G-4-GRP</v>
      </c>
      <c r="D794" t="s">
        <v>1441</v>
      </c>
      <c r="E794">
        <f t="shared" ca="1" si="145"/>
        <v>0</v>
      </c>
      <c r="H794" t="str">
        <f t="shared" ca="1" si="144"/>
        <v/>
      </c>
      <c r="I794" s="463">
        <f t="shared" ca="1" si="149"/>
        <v>0</v>
      </c>
      <c r="J794" s="463">
        <f t="shared" ca="1" si="150"/>
        <v>0</v>
      </c>
      <c r="K794">
        <f t="shared" ca="1" si="151"/>
        <v>0</v>
      </c>
      <c r="L794">
        <f t="shared" ca="1" si="152"/>
        <v>0</v>
      </c>
      <c r="M794">
        <f t="shared" ca="1" si="153"/>
        <v>0</v>
      </c>
      <c r="N794">
        <f t="shared" ca="1" si="153"/>
        <v>0</v>
      </c>
      <c r="O794" t="e">
        <f t="shared" ca="1" si="154"/>
        <v>#N/A</v>
      </c>
      <c r="P794" t="e">
        <f t="shared" ca="1" si="155"/>
        <v>#N/A</v>
      </c>
    </row>
    <row r="795" spans="1:16">
      <c r="A795" t="str">
        <f t="shared" si="146"/>
        <v>36</v>
      </c>
      <c r="B795" t="e">
        <f t="shared" ca="1" si="147"/>
        <v>#N/A</v>
      </c>
      <c r="C795" t="str">
        <f t="shared" si="148"/>
        <v>G-4-GRP</v>
      </c>
      <c r="D795" t="s">
        <v>1442</v>
      </c>
      <c r="E795">
        <f t="shared" ca="1" si="145"/>
        <v>0</v>
      </c>
      <c r="H795" t="str">
        <f t="shared" ca="1" si="144"/>
        <v/>
      </c>
      <c r="I795" s="463">
        <f t="shared" ca="1" si="149"/>
        <v>0</v>
      </c>
      <c r="J795" s="463">
        <f t="shared" ca="1" si="150"/>
        <v>0</v>
      </c>
      <c r="K795">
        <f t="shared" ca="1" si="151"/>
        <v>0</v>
      </c>
      <c r="L795">
        <f t="shared" ca="1" si="152"/>
        <v>0</v>
      </c>
      <c r="M795">
        <f t="shared" ca="1" si="153"/>
        <v>0</v>
      </c>
      <c r="N795">
        <f t="shared" ca="1" si="153"/>
        <v>0</v>
      </c>
      <c r="O795" t="e">
        <f t="shared" ca="1" si="154"/>
        <v>#N/A</v>
      </c>
      <c r="P795" t="e">
        <f t="shared" ca="1" si="155"/>
        <v>#N/A</v>
      </c>
    </row>
    <row r="796" spans="1:16">
      <c r="A796" t="str">
        <f t="shared" si="146"/>
        <v>01</v>
      </c>
      <c r="B796" t="str">
        <f t="shared" ca="1" si="147"/>
        <v>PE</v>
      </c>
      <c r="C796" t="str">
        <f t="shared" si="148"/>
        <v>G-40PE</v>
      </c>
      <c r="D796" t="s">
        <v>1125</v>
      </c>
      <c r="E796">
        <f t="shared" ca="1" si="145"/>
        <v>0</v>
      </c>
      <c r="H796" t="str">
        <f t="shared" ca="1" si="144"/>
        <v>'GOOD PE'!</v>
      </c>
      <c r="I796" s="463">
        <f t="shared" ca="1" si="149"/>
        <v>0</v>
      </c>
      <c r="J796" s="463">
        <f t="shared" ca="1" si="150"/>
        <v>0</v>
      </c>
      <c r="K796">
        <f t="shared" ca="1" si="151"/>
        <v>0</v>
      </c>
      <c r="L796">
        <f t="shared" ca="1" si="152"/>
        <v>0</v>
      </c>
      <c r="M796" t="str">
        <f t="shared" ca="1" si="153"/>
        <v>'GOOD PE'!</v>
      </c>
      <c r="N796">
        <f t="shared" ca="1" si="153"/>
        <v>0</v>
      </c>
      <c r="O796" t="str">
        <f t="shared" ca="1" si="154"/>
        <v>C:AP</v>
      </c>
      <c r="P796" t="str">
        <f t="shared" ca="1" si="155"/>
        <v>C9:AP9</v>
      </c>
    </row>
    <row r="797" spans="1:16">
      <c r="A797" t="str">
        <f t="shared" si="146"/>
        <v>02</v>
      </c>
      <c r="B797" t="str">
        <f t="shared" ca="1" si="147"/>
        <v>PE</v>
      </c>
      <c r="C797" t="str">
        <f t="shared" si="148"/>
        <v>G-40PE</v>
      </c>
      <c r="D797" t="s">
        <v>1126</v>
      </c>
      <c r="E797">
        <f t="shared" ca="1" si="145"/>
        <v>0</v>
      </c>
      <c r="H797" t="str">
        <f t="shared" ca="1" si="144"/>
        <v>'GOOD PE'!</v>
      </c>
      <c r="I797" s="463">
        <f t="shared" ca="1" si="149"/>
        <v>0</v>
      </c>
      <c r="J797" s="463">
        <f t="shared" ca="1" si="150"/>
        <v>0</v>
      </c>
      <c r="K797">
        <f t="shared" ca="1" si="151"/>
        <v>0</v>
      </c>
      <c r="L797">
        <f t="shared" ca="1" si="152"/>
        <v>0</v>
      </c>
      <c r="M797" t="str">
        <f t="shared" ca="1" si="153"/>
        <v>'GOOD PE'!</v>
      </c>
      <c r="N797">
        <f t="shared" ca="1" si="153"/>
        <v>0</v>
      </c>
      <c r="O797" t="str">
        <f t="shared" ca="1" si="154"/>
        <v>C:AP</v>
      </c>
      <c r="P797" t="str">
        <f t="shared" ca="1" si="155"/>
        <v>C9:AP9</v>
      </c>
    </row>
    <row r="798" spans="1:16">
      <c r="A798" t="str">
        <f t="shared" si="146"/>
        <v>03</v>
      </c>
      <c r="B798" t="str">
        <f t="shared" ca="1" si="147"/>
        <v>PE</v>
      </c>
      <c r="C798" t="str">
        <f t="shared" si="148"/>
        <v>G-40PE</v>
      </c>
      <c r="D798" t="s">
        <v>1127</v>
      </c>
      <c r="E798">
        <f t="shared" ca="1" si="145"/>
        <v>0</v>
      </c>
      <c r="H798" t="str">
        <f t="shared" ca="1" si="144"/>
        <v>'GOOD PE'!</v>
      </c>
      <c r="I798" s="463">
        <f t="shared" ca="1" si="149"/>
        <v>0</v>
      </c>
      <c r="J798" s="463">
        <f t="shared" ca="1" si="150"/>
        <v>0</v>
      </c>
      <c r="K798">
        <f t="shared" ca="1" si="151"/>
        <v>0</v>
      </c>
      <c r="L798">
        <f t="shared" ca="1" si="152"/>
        <v>0</v>
      </c>
      <c r="M798" t="str">
        <f t="shared" ca="1" si="153"/>
        <v>'GOOD PE'!</v>
      </c>
      <c r="N798">
        <f t="shared" ca="1" si="153"/>
        <v>0</v>
      </c>
      <c r="O798" t="str">
        <f t="shared" ca="1" si="154"/>
        <v>C:AP</v>
      </c>
      <c r="P798" t="str">
        <f t="shared" ca="1" si="155"/>
        <v>C9:AP9</v>
      </c>
    </row>
    <row r="799" spans="1:16">
      <c r="A799" t="str">
        <f t="shared" si="146"/>
        <v>04</v>
      </c>
      <c r="B799" t="str">
        <f t="shared" ca="1" si="147"/>
        <v>PE</v>
      </c>
      <c r="C799" t="str">
        <f t="shared" si="148"/>
        <v>G-40PE</v>
      </c>
      <c r="D799" t="s">
        <v>1128</v>
      </c>
      <c r="E799">
        <f t="shared" ca="1" si="145"/>
        <v>0</v>
      </c>
      <c r="H799" t="str">
        <f t="shared" ca="1" si="144"/>
        <v>'GOOD PE'!</v>
      </c>
      <c r="I799" s="463">
        <f t="shared" ca="1" si="149"/>
        <v>0</v>
      </c>
      <c r="J799" s="463">
        <f t="shared" ca="1" si="150"/>
        <v>0</v>
      </c>
      <c r="K799">
        <f t="shared" ca="1" si="151"/>
        <v>0</v>
      </c>
      <c r="L799">
        <f t="shared" ca="1" si="152"/>
        <v>0</v>
      </c>
      <c r="M799" t="str">
        <f t="shared" ca="1" si="153"/>
        <v>'GOOD PE'!</v>
      </c>
      <c r="N799">
        <f t="shared" ca="1" si="153"/>
        <v>0</v>
      </c>
      <c r="O799" t="str">
        <f t="shared" ca="1" si="154"/>
        <v>C:AP</v>
      </c>
      <c r="P799" t="str">
        <f t="shared" ca="1" si="155"/>
        <v>C9:AP9</v>
      </c>
    </row>
    <row r="800" spans="1:16">
      <c r="A800" t="str">
        <f t="shared" si="146"/>
        <v>05</v>
      </c>
      <c r="B800" t="str">
        <f t="shared" ca="1" si="147"/>
        <v>PE</v>
      </c>
      <c r="C800" t="str">
        <f t="shared" si="148"/>
        <v>G-40PE</v>
      </c>
      <c r="D800" t="s">
        <v>1129</v>
      </c>
      <c r="E800">
        <f t="shared" ca="1" si="145"/>
        <v>0</v>
      </c>
      <c r="H800" t="str">
        <f t="shared" ca="1" si="144"/>
        <v>'GOOD PE'!</v>
      </c>
      <c r="I800" s="463">
        <f t="shared" ca="1" si="149"/>
        <v>0</v>
      </c>
      <c r="J800" s="463">
        <f t="shared" ca="1" si="150"/>
        <v>0</v>
      </c>
      <c r="K800">
        <f t="shared" ca="1" si="151"/>
        <v>0</v>
      </c>
      <c r="L800">
        <f t="shared" ca="1" si="152"/>
        <v>0</v>
      </c>
      <c r="M800" t="str">
        <f t="shared" ca="1" si="153"/>
        <v>'GOOD PE'!</v>
      </c>
      <c r="N800">
        <f t="shared" ca="1" si="153"/>
        <v>0</v>
      </c>
      <c r="O800" t="str">
        <f t="shared" ca="1" si="154"/>
        <v>C:AP</v>
      </c>
      <c r="P800" t="str">
        <f t="shared" ca="1" si="155"/>
        <v>C9:AP9</v>
      </c>
    </row>
    <row r="801" spans="1:16">
      <c r="A801" t="str">
        <f t="shared" si="146"/>
        <v>06</v>
      </c>
      <c r="B801" t="str">
        <f t="shared" ca="1" si="147"/>
        <v>PE</v>
      </c>
      <c r="C801" t="str">
        <f t="shared" si="148"/>
        <v>G-40PE</v>
      </c>
      <c r="D801" t="s">
        <v>1130</v>
      </c>
      <c r="E801">
        <f t="shared" ca="1" si="145"/>
        <v>0</v>
      </c>
      <c r="H801" t="str">
        <f t="shared" ca="1" si="144"/>
        <v>'GOOD PE'!</v>
      </c>
      <c r="I801" s="463">
        <f t="shared" ca="1" si="149"/>
        <v>0</v>
      </c>
      <c r="J801" s="463">
        <f t="shared" ca="1" si="150"/>
        <v>0</v>
      </c>
      <c r="K801">
        <f t="shared" ca="1" si="151"/>
        <v>0</v>
      </c>
      <c r="L801">
        <f t="shared" ca="1" si="152"/>
        <v>0</v>
      </c>
      <c r="M801" t="str">
        <f t="shared" ca="1" si="153"/>
        <v>'GOOD PE'!</v>
      </c>
      <c r="N801">
        <f t="shared" ca="1" si="153"/>
        <v>0</v>
      </c>
      <c r="O801" t="str">
        <f t="shared" ca="1" si="154"/>
        <v>C:AP</v>
      </c>
      <c r="P801" t="str">
        <f t="shared" ca="1" si="155"/>
        <v>C9:AP9</v>
      </c>
    </row>
    <row r="802" spans="1:16">
      <c r="A802" t="str">
        <f t="shared" si="146"/>
        <v>07</v>
      </c>
      <c r="B802" t="str">
        <f t="shared" ca="1" si="147"/>
        <v>PE</v>
      </c>
      <c r="C802" t="str">
        <f t="shared" si="148"/>
        <v>G-40PE</v>
      </c>
      <c r="D802" t="s">
        <v>1131</v>
      </c>
      <c r="E802">
        <f t="shared" ca="1" si="145"/>
        <v>0</v>
      </c>
      <c r="H802" t="str">
        <f t="shared" ca="1" si="144"/>
        <v>'GOOD PE'!</v>
      </c>
      <c r="I802" s="463">
        <f t="shared" ca="1" si="149"/>
        <v>0</v>
      </c>
      <c r="J802" s="463">
        <f t="shared" ca="1" si="150"/>
        <v>0</v>
      </c>
      <c r="K802">
        <f t="shared" ca="1" si="151"/>
        <v>0</v>
      </c>
      <c r="L802">
        <f t="shared" ca="1" si="152"/>
        <v>0</v>
      </c>
      <c r="M802" t="str">
        <f t="shared" ca="1" si="153"/>
        <v>'GOOD PE'!</v>
      </c>
      <c r="N802">
        <f t="shared" ca="1" si="153"/>
        <v>0</v>
      </c>
      <c r="O802" t="str">
        <f t="shared" ca="1" si="154"/>
        <v>C:AP</v>
      </c>
      <c r="P802" t="str">
        <f t="shared" ca="1" si="155"/>
        <v>C9:AP9</v>
      </c>
    </row>
    <row r="803" spans="1:16">
      <c r="A803" t="str">
        <f t="shared" si="146"/>
        <v>08</v>
      </c>
      <c r="B803" t="str">
        <f t="shared" ca="1" si="147"/>
        <v>PE</v>
      </c>
      <c r="C803" t="str">
        <f t="shared" si="148"/>
        <v>G-40PE</v>
      </c>
      <c r="D803" t="s">
        <v>1132</v>
      </c>
      <c r="E803">
        <f t="shared" ca="1" si="145"/>
        <v>0</v>
      </c>
      <c r="H803" t="str">
        <f t="shared" ca="1" si="144"/>
        <v>'GOOD PE'!</v>
      </c>
      <c r="I803" s="463">
        <f t="shared" ca="1" si="149"/>
        <v>0</v>
      </c>
      <c r="J803" s="463">
        <f t="shared" ca="1" si="150"/>
        <v>0</v>
      </c>
      <c r="K803">
        <f t="shared" ca="1" si="151"/>
        <v>0</v>
      </c>
      <c r="L803">
        <f t="shared" ca="1" si="152"/>
        <v>0</v>
      </c>
      <c r="M803" t="str">
        <f t="shared" ca="1" si="153"/>
        <v>'GOOD PE'!</v>
      </c>
      <c r="N803">
        <f t="shared" ca="1" si="153"/>
        <v>0</v>
      </c>
      <c r="O803" t="str">
        <f t="shared" ca="1" si="154"/>
        <v>C:AP</v>
      </c>
      <c r="P803" t="str">
        <f t="shared" ca="1" si="155"/>
        <v>C9:AP9</v>
      </c>
    </row>
    <row r="804" spans="1:16">
      <c r="A804" t="str">
        <f t="shared" si="146"/>
        <v>09</v>
      </c>
      <c r="B804" t="str">
        <f t="shared" ca="1" si="147"/>
        <v>PE</v>
      </c>
      <c r="C804" t="str">
        <f t="shared" si="148"/>
        <v>G-40PE</v>
      </c>
      <c r="D804" t="s">
        <v>1133</v>
      </c>
      <c r="E804">
        <f t="shared" ca="1" si="145"/>
        <v>0</v>
      </c>
      <c r="H804" t="str">
        <f t="shared" ca="1" si="144"/>
        <v>'GOOD PE'!</v>
      </c>
      <c r="I804" s="463">
        <f t="shared" ca="1" si="149"/>
        <v>0</v>
      </c>
      <c r="J804" s="463">
        <f t="shared" ca="1" si="150"/>
        <v>0</v>
      </c>
      <c r="K804">
        <f t="shared" ca="1" si="151"/>
        <v>0</v>
      </c>
      <c r="L804">
        <f t="shared" ca="1" si="152"/>
        <v>0</v>
      </c>
      <c r="M804" t="str">
        <f t="shared" ca="1" si="153"/>
        <v>'GOOD PE'!</v>
      </c>
      <c r="N804">
        <f t="shared" ca="1" si="153"/>
        <v>0</v>
      </c>
      <c r="O804" t="str">
        <f t="shared" ca="1" si="154"/>
        <v>C:AP</v>
      </c>
      <c r="P804" t="str">
        <f t="shared" ca="1" si="155"/>
        <v>C9:AP9</v>
      </c>
    </row>
    <row r="805" spans="1:16">
      <c r="A805" t="str">
        <f t="shared" si="146"/>
        <v>10</v>
      </c>
      <c r="B805" t="str">
        <f t="shared" ca="1" si="147"/>
        <v>PE</v>
      </c>
      <c r="C805" t="str">
        <f t="shared" si="148"/>
        <v>G-40PE</v>
      </c>
      <c r="D805" t="s">
        <v>1134</v>
      </c>
      <c r="E805">
        <f t="shared" ca="1" si="145"/>
        <v>0</v>
      </c>
      <c r="H805" t="str">
        <f t="shared" ca="1" si="144"/>
        <v>'GOOD PE'!</v>
      </c>
      <c r="I805" s="463">
        <f t="shared" ca="1" si="149"/>
        <v>0</v>
      </c>
      <c r="J805" s="463">
        <f t="shared" ca="1" si="150"/>
        <v>0</v>
      </c>
      <c r="K805">
        <f t="shared" ca="1" si="151"/>
        <v>0</v>
      </c>
      <c r="L805">
        <f t="shared" ca="1" si="152"/>
        <v>0</v>
      </c>
      <c r="M805" t="str">
        <f t="shared" ca="1" si="153"/>
        <v>'GOOD PE'!</v>
      </c>
      <c r="N805">
        <f t="shared" ca="1" si="153"/>
        <v>0</v>
      </c>
      <c r="O805" t="str">
        <f t="shared" ca="1" si="154"/>
        <v>C:AP</v>
      </c>
      <c r="P805" t="str">
        <f t="shared" ca="1" si="155"/>
        <v>C9:AP9</v>
      </c>
    </row>
    <row r="806" spans="1:16">
      <c r="A806" t="str">
        <f t="shared" si="146"/>
        <v>11</v>
      </c>
      <c r="B806" t="str">
        <f t="shared" ca="1" si="147"/>
        <v>PE</v>
      </c>
      <c r="C806" t="str">
        <f t="shared" si="148"/>
        <v>G-40PE</v>
      </c>
      <c r="D806" t="s">
        <v>1135</v>
      </c>
      <c r="E806">
        <f t="shared" ca="1" si="145"/>
        <v>0</v>
      </c>
      <c r="H806" t="str">
        <f t="shared" ca="1" si="144"/>
        <v>'GOOD PE'!</v>
      </c>
      <c r="I806" s="463">
        <f t="shared" ca="1" si="149"/>
        <v>0</v>
      </c>
      <c r="J806" s="463">
        <f t="shared" ca="1" si="150"/>
        <v>0</v>
      </c>
      <c r="K806">
        <f t="shared" ca="1" si="151"/>
        <v>0</v>
      </c>
      <c r="L806">
        <f t="shared" ca="1" si="152"/>
        <v>0</v>
      </c>
      <c r="M806" t="str">
        <f t="shared" ca="1" si="153"/>
        <v>'GOOD PE'!</v>
      </c>
      <c r="N806">
        <f t="shared" ca="1" si="153"/>
        <v>0</v>
      </c>
      <c r="O806" t="str">
        <f t="shared" ca="1" si="154"/>
        <v>C:AP</v>
      </c>
      <c r="P806" t="str">
        <f t="shared" ca="1" si="155"/>
        <v>C9:AP9</v>
      </c>
    </row>
    <row r="807" spans="1:16">
      <c r="A807" t="str">
        <f t="shared" si="146"/>
        <v>12</v>
      </c>
      <c r="B807" t="str">
        <f t="shared" ca="1" si="147"/>
        <v>PE</v>
      </c>
      <c r="C807" t="str">
        <f t="shared" si="148"/>
        <v>G-40PE</v>
      </c>
      <c r="D807" t="s">
        <v>1136</v>
      </c>
      <c r="E807">
        <f t="shared" ca="1" si="145"/>
        <v>0</v>
      </c>
      <c r="H807" t="str">
        <f t="shared" ca="1" si="144"/>
        <v>'GOOD PE'!</v>
      </c>
      <c r="I807" s="463">
        <f t="shared" ca="1" si="149"/>
        <v>0</v>
      </c>
      <c r="J807" s="463">
        <f t="shared" ca="1" si="150"/>
        <v>0</v>
      </c>
      <c r="K807">
        <f t="shared" ca="1" si="151"/>
        <v>0</v>
      </c>
      <c r="L807">
        <f t="shared" ca="1" si="152"/>
        <v>0</v>
      </c>
      <c r="M807" t="str">
        <f t="shared" ca="1" si="153"/>
        <v>'GOOD PE'!</v>
      </c>
      <c r="N807">
        <f t="shared" ca="1" si="153"/>
        <v>0</v>
      </c>
      <c r="O807" t="str">
        <f t="shared" ca="1" si="154"/>
        <v>C:AP</v>
      </c>
      <c r="P807" t="str">
        <f t="shared" ca="1" si="155"/>
        <v>C9:AP9</v>
      </c>
    </row>
    <row r="808" spans="1:16">
      <c r="A808" t="str">
        <f t="shared" si="146"/>
        <v>13</v>
      </c>
      <c r="B808" t="str">
        <f t="shared" ca="1" si="147"/>
        <v>PE</v>
      </c>
      <c r="C808" t="str">
        <f t="shared" si="148"/>
        <v>G-40PE</v>
      </c>
      <c r="D808" t="s">
        <v>1137</v>
      </c>
      <c r="E808">
        <f t="shared" ca="1" si="145"/>
        <v>0</v>
      </c>
      <c r="H808" t="str">
        <f t="shared" ca="1" si="144"/>
        <v>'GOOD PE'!</v>
      </c>
      <c r="I808" s="463">
        <f t="shared" ca="1" si="149"/>
        <v>0</v>
      </c>
      <c r="J808" s="463">
        <f t="shared" ca="1" si="150"/>
        <v>0</v>
      </c>
      <c r="K808">
        <f t="shared" ca="1" si="151"/>
        <v>0</v>
      </c>
      <c r="L808">
        <f t="shared" ca="1" si="152"/>
        <v>0</v>
      </c>
      <c r="M808" t="str">
        <f t="shared" ca="1" si="153"/>
        <v>'GOOD PE'!</v>
      </c>
      <c r="N808">
        <f t="shared" ca="1" si="153"/>
        <v>0</v>
      </c>
      <c r="O808" t="str">
        <f t="shared" ca="1" si="154"/>
        <v>C:AP</v>
      </c>
      <c r="P808" t="str">
        <f t="shared" ca="1" si="155"/>
        <v>C9:AP9</v>
      </c>
    </row>
    <row r="809" spans="1:16">
      <c r="A809" t="str">
        <f t="shared" si="146"/>
        <v>14</v>
      </c>
      <c r="B809" t="str">
        <f t="shared" ca="1" si="147"/>
        <v>PE</v>
      </c>
      <c r="C809" t="str">
        <f t="shared" si="148"/>
        <v>G-40PE</v>
      </c>
      <c r="D809" t="s">
        <v>1443</v>
      </c>
      <c r="E809">
        <f t="shared" ca="1" si="145"/>
        <v>0</v>
      </c>
      <c r="H809" t="str">
        <f t="shared" ca="1" si="144"/>
        <v>'GOOD PE'!</v>
      </c>
      <c r="I809" s="463">
        <f t="shared" ca="1" si="149"/>
        <v>0</v>
      </c>
      <c r="J809" s="463">
        <f t="shared" ca="1" si="150"/>
        <v>0</v>
      </c>
      <c r="K809">
        <f t="shared" ca="1" si="151"/>
        <v>0</v>
      </c>
      <c r="L809">
        <f t="shared" ca="1" si="152"/>
        <v>0</v>
      </c>
      <c r="M809" t="str">
        <f t="shared" ca="1" si="153"/>
        <v>'GOOD PE'!</v>
      </c>
      <c r="N809">
        <f t="shared" ca="1" si="153"/>
        <v>0</v>
      </c>
      <c r="O809" t="str">
        <f t="shared" ca="1" si="154"/>
        <v>C:AP</v>
      </c>
      <c r="P809" t="str">
        <f t="shared" ca="1" si="155"/>
        <v>C9:AP9</v>
      </c>
    </row>
    <row r="810" spans="1:16">
      <c r="A810" t="str">
        <f t="shared" si="146"/>
        <v>15</v>
      </c>
      <c r="B810" t="str">
        <f t="shared" ca="1" si="147"/>
        <v>PE</v>
      </c>
      <c r="C810" t="str">
        <f t="shared" si="148"/>
        <v>G-40PE</v>
      </c>
      <c r="D810" t="s">
        <v>1138</v>
      </c>
      <c r="E810">
        <f t="shared" ca="1" si="145"/>
        <v>0</v>
      </c>
      <c r="H810" t="str">
        <f t="shared" ca="1" si="144"/>
        <v>'GOOD PE'!</v>
      </c>
      <c r="I810" s="463">
        <f t="shared" ca="1" si="149"/>
        <v>0</v>
      </c>
      <c r="J810" s="463">
        <f t="shared" ca="1" si="150"/>
        <v>0</v>
      </c>
      <c r="K810">
        <f t="shared" ca="1" si="151"/>
        <v>0</v>
      </c>
      <c r="L810">
        <f t="shared" ca="1" si="152"/>
        <v>0</v>
      </c>
      <c r="M810" t="str">
        <f t="shared" ca="1" si="153"/>
        <v>'GOOD PE'!</v>
      </c>
      <c r="N810">
        <f t="shared" ca="1" si="153"/>
        <v>0</v>
      </c>
      <c r="O810" t="str">
        <f t="shared" ca="1" si="154"/>
        <v>C:AP</v>
      </c>
      <c r="P810" t="str">
        <f t="shared" ca="1" si="155"/>
        <v>C9:AP9</v>
      </c>
    </row>
    <row r="811" spans="1:16">
      <c r="A811" t="str">
        <f t="shared" si="146"/>
        <v>19</v>
      </c>
      <c r="B811" t="str">
        <f t="shared" ca="1" si="147"/>
        <v>PE</v>
      </c>
      <c r="C811" t="str">
        <f t="shared" si="148"/>
        <v>G-40PE</v>
      </c>
      <c r="D811" t="s">
        <v>1444</v>
      </c>
      <c r="E811">
        <f t="shared" ca="1" si="145"/>
        <v>0</v>
      </c>
      <c r="H811" t="str">
        <f t="shared" ca="1" si="144"/>
        <v>'GOOD PE'!</v>
      </c>
      <c r="I811" s="463">
        <f t="shared" ca="1" si="149"/>
        <v>0</v>
      </c>
      <c r="J811" s="463">
        <f t="shared" ca="1" si="150"/>
        <v>0</v>
      </c>
      <c r="K811">
        <f t="shared" ca="1" si="151"/>
        <v>0</v>
      </c>
      <c r="L811">
        <f t="shared" ca="1" si="152"/>
        <v>0</v>
      </c>
      <c r="M811" t="str">
        <f t="shared" ca="1" si="153"/>
        <v>'GOOD PE'!</v>
      </c>
      <c r="N811">
        <f t="shared" ca="1" si="153"/>
        <v>0</v>
      </c>
      <c r="O811" t="str">
        <f t="shared" ca="1" si="154"/>
        <v>C:AP</v>
      </c>
      <c r="P811" t="str">
        <f t="shared" ca="1" si="155"/>
        <v>C9:AP9</v>
      </c>
    </row>
    <row r="812" spans="1:16">
      <c r="A812" t="str">
        <f t="shared" si="146"/>
        <v>34</v>
      </c>
      <c r="B812" t="str">
        <f t="shared" ca="1" si="147"/>
        <v>PE</v>
      </c>
      <c r="C812" t="str">
        <f t="shared" si="148"/>
        <v>G-40PE</v>
      </c>
      <c r="D812" t="s">
        <v>1445</v>
      </c>
      <c r="E812">
        <f t="shared" ca="1" si="145"/>
        <v>0</v>
      </c>
      <c r="H812" t="str">
        <f t="shared" ca="1" si="144"/>
        <v>'GOOD PE'!</v>
      </c>
      <c r="I812" s="463">
        <f t="shared" ca="1" si="149"/>
        <v>0</v>
      </c>
      <c r="J812" s="463">
        <f t="shared" ca="1" si="150"/>
        <v>0</v>
      </c>
      <c r="K812">
        <f t="shared" ca="1" si="151"/>
        <v>0</v>
      </c>
      <c r="L812">
        <f t="shared" ca="1" si="152"/>
        <v>0</v>
      </c>
      <c r="M812" t="str">
        <f t="shared" ca="1" si="153"/>
        <v>'GOOD PE'!</v>
      </c>
      <c r="N812">
        <f t="shared" ca="1" si="153"/>
        <v>0</v>
      </c>
      <c r="O812" t="str">
        <f t="shared" ca="1" si="154"/>
        <v>C:AP</v>
      </c>
      <c r="P812" t="str">
        <f t="shared" ca="1" si="155"/>
        <v>C9:AP9</v>
      </c>
    </row>
    <row r="813" spans="1:16">
      <c r="A813" t="str">
        <f t="shared" si="146"/>
        <v>35</v>
      </c>
      <c r="B813" t="str">
        <f t="shared" ca="1" si="147"/>
        <v>PE</v>
      </c>
      <c r="C813" t="str">
        <f t="shared" si="148"/>
        <v>G-40PE</v>
      </c>
      <c r="D813" t="s">
        <v>1446</v>
      </c>
      <c r="E813">
        <f t="shared" ca="1" si="145"/>
        <v>0</v>
      </c>
      <c r="H813" t="str">
        <f t="shared" ca="1" si="144"/>
        <v>'GOOD PE'!</v>
      </c>
      <c r="I813" s="463">
        <f t="shared" ca="1" si="149"/>
        <v>0</v>
      </c>
      <c r="J813" s="463">
        <f t="shared" ca="1" si="150"/>
        <v>0</v>
      </c>
      <c r="K813">
        <f t="shared" ca="1" si="151"/>
        <v>0</v>
      </c>
      <c r="L813">
        <f t="shared" ca="1" si="152"/>
        <v>0</v>
      </c>
      <c r="M813" t="str">
        <f t="shared" ca="1" si="153"/>
        <v>'GOOD PE'!</v>
      </c>
      <c r="N813">
        <f t="shared" ca="1" si="153"/>
        <v>0</v>
      </c>
      <c r="O813" t="str">
        <f t="shared" ca="1" si="154"/>
        <v>C:AP</v>
      </c>
      <c r="P813" t="str">
        <f t="shared" ca="1" si="155"/>
        <v>C9:AP9</v>
      </c>
    </row>
    <row r="814" spans="1:16">
      <c r="A814" t="str">
        <f t="shared" si="146"/>
        <v>36</v>
      </c>
      <c r="B814" t="str">
        <f t="shared" ca="1" si="147"/>
        <v>PE</v>
      </c>
      <c r="C814" t="str">
        <f t="shared" si="148"/>
        <v>G-40PE</v>
      </c>
      <c r="D814" t="s">
        <v>1447</v>
      </c>
      <c r="E814">
        <f t="shared" ca="1" si="145"/>
        <v>0</v>
      </c>
      <c r="H814" t="str">
        <f t="shared" ca="1" si="144"/>
        <v>'GOOD PE'!</v>
      </c>
      <c r="I814" s="463">
        <f t="shared" ca="1" si="149"/>
        <v>0</v>
      </c>
      <c r="J814" s="463">
        <f t="shared" ca="1" si="150"/>
        <v>0</v>
      </c>
      <c r="K814">
        <f t="shared" ca="1" si="151"/>
        <v>0</v>
      </c>
      <c r="L814">
        <f t="shared" ca="1" si="152"/>
        <v>0</v>
      </c>
      <c r="M814" t="str">
        <f t="shared" ca="1" si="153"/>
        <v>'GOOD PE'!</v>
      </c>
      <c r="N814">
        <f t="shared" ca="1" si="153"/>
        <v>0</v>
      </c>
      <c r="O814" t="str">
        <f t="shared" ca="1" si="154"/>
        <v>C:AP</v>
      </c>
      <c r="P814" t="str">
        <f t="shared" ca="1" si="155"/>
        <v>C9:AP9</v>
      </c>
    </row>
    <row r="815" spans="1:16">
      <c r="A815" t="str">
        <f t="shared" si="146"/>
        <v>01</v>
      </c>
      <c r="B815" t="str">
        <f t="shared" ca="1" si="147"/>
        <v>PE</v>
      </c>
      <c r="C815" t="str">
        <f t="shared" si="148"/>
        <v>G-41PE</v>
      </c>
      <c r="D815" t="s">
        <v>1139</v>
      </c>
      <c r="E815">
        <f t="shared" ca="1" si="145"/>
        <v>0</v>
      </c>
      <c r="H815" t="str">
        <f t="shared" ca="1" si="144"/>
        <v>'GOOD PE'!</v>
      </c>
      <c r="I815" s="463">
        <f t="shared" ca="1" si="149"/>
        <v>0</v>
      </c>
      <c r="J815" s="463">
        <f t="shared" ca="1" si="150"/>
        <v>0</v>
      </c>
      <c r="K815">
        <f t="shared" ca="1" si="151"/>
        <v>0</v>
      </c>
      <c r="L815">
        <f t="shared" ca="1" si="152"/>
        <v>0</v>
      </c>
      <c r="M815" t="str">
        <f t="shared" ca="1" si="153"/>
        <v>'GOOD PE'!</v>
      </c>
      <c r="N815">
        <f t="shared" ca="1" si="153"/>
        <v>0</v>
      </c>
      <c r="O815" t="str">
        <f t="shared" ca="1" si="154"/>
        <v>C:AP</v>
      </c>
      <c r="P815" t="str">
        <f t="shared" ca="1" si="155"/>
        <v>C9:AP9</v>
      </c>
    </row>
    <row r="816" spans="1:16">
      <c r="A816" t="str">
        <f t="shared" si="146"/>
        <v>02</v>
      </c>
      <c r="B816" t="str">
        <f t="shared" ca="1" si="147"/>
        <v>PE</v>
      </c>
      <c r="C816" t="str">
        <f t="shared" si="148"/>
        <v>G-41PE</v>
      </c>
      <c r="D816" t="s">
        <v>1140</v>
      </c>
      <c r="E816">
        <f t="shared" ca="1" si="145"/>
        <v>0</v>
      </c>
      <c r="H816" t="str">
        <f t="shared" ca="1" si="144"/>
        <v>'GOOD PE'!</v>
      </c>
      <c r="I816" s="463">
        <f t="shared" ca="1" si="149"/>
        <v>0</v>
      </c>
      <c r="J816" s="463">
        <f t="shared" ca="1" si="150"/>
        <v>0</v>
      </c>
      <c r="K816">
        <f t="shared" ca="1" si="151"/>
        <v>0</v>
      </c>
      <c r="L816">
        <f t="shared" ca="1" si="152"/>
        <v>0</v>
      </c>
      <c r="M816" t="str">
        <f t="shared" ca="1" si="153"/>
        <v>'GOOD PE'!</v>
      </c>
      <c r="N816">
        <f t="shared" ca="1" si="153"/>
        <v>0</v>
      </c>
      <c r="O816" t="str">
        <f t="shared" ca="1" si="154"/>
        <v>C:AP</v>
      </c>
      <c r="P816" t="str">
        <f t="shared" ca="1" si="155"/>
        <v>C9:AP9</v>
      </c>
    </row>
    <row r="817" spans="1:16">
      <c r="A817" t="str">
        <f t="shared" si="146"/>
        <v>03</v>
      </c>
      <c r="B817" t="str">
        <f t="shared" ca="1" si="147"/>
        <v>PE</v>
      </c>
      <c r="C817" t="str">
        <f t="shared" si="148"/>
        <v>G-41PE</v>
      </c>
      <c r="D817" t="s">
        <v>1141</v>
      </c>
      <c r="E817">
        <f t="shared" ca="1" si="145"/>
        <v>0</v>
      </c>
      <c r="H817" t="str">
        <f t="shared" ca="1" si="144"/>
        <v>'GOOD PE'!</v>
      </c>
      <c r="I817" s="463">
        <f t="shared" ca="1" si="149"/>
        <v>0</v>
      </c>
      <c r="J817" s="463">
        <f t="shared" ca="1" si="150"/>
        <v>0</v>
      </c>
      <c r="K817">
        <f t="shared" ca="1" si="151"/>
        <v>0</v>
      </c>
      <c r="L817">
        <f t="shared" ca="1" si="152"/>
        <v>0</v>
      </c>
      <c r="M817" t="str">
        <f t="shared" ca="1" si="153"/>
        <v>'GOOD PE'!</v>
      </c>
      <c r="N817">
        <f t="shared" ca="1" si="153"/>
        <v>0</v>
      </c>
      <c r="O817" t="str">
        <f t="shared" ca="1" si="154"/>
        <v>C:AP</v>
      </c>
      <c r="P817" t="str">
        <f t="shared" ca="1" si="155"/>
        <v>C9:AP9</v>
      </c>
    </row>
    <row r="818" spans="1:16">
      <c r="A818" t="str">
        <f t="shared" si="146"/>
        <v>04</v>
      </c>
      <c r="B818" t="str">
        <f t="shared" ca="1" si="147"/>
        <v>PE</v>
      </c>
      <c r="C818" t="str">
        <f t="shared" si="148"/>
        <v>G-41PE</v>
      </c>
      <c r="D818" t="s">
        <v>1142</v>
      </c>
      <c r="E818">
        <f t="shared" ca="1" si="145"/>
        <v>0</v>
      </c>
      <c r="H818" t="str">
        <f t="shared" ca="1" si="144"/>
        <v>'GOOD PE'!</v>
      </c>
      <c r="I818" s="463">
        <f t="shared" ca="1" si="149"/>
        <v>0</v>
      </c>
      <c r="J818" s="463">
        <f t="shared" ca="1" si="150"/>
        <v>0</v>
      </c>
      <c r="K818">
        <f t="shared" ca="1" si="151"/>
        <v>0</v>
      </c>
      <c r="L818">
        <f t="shared" ca="1" si="152"/>
        <v>0</v>
      </c>
      <c r="M818" t="str">
        <f t="shared" ca="1" si="153"/>
        <v>'GOOD PE'!</v>
      </c>
      <c r="N818">
        <f t="shared" ca="1" si="153"/>
        <v>0</v>
      </c>
      <c r="O818" t="str">
        <f t="shared" ca="1" si="154"/>
        <v>C:AP</v>
      </c>
      <c r="P818" t="str">
        <f t="shared" ca="1" si="155"/>
        <v>C9:AP9</v>
      </c>
    </row>
    <row r="819" spans="1:16">
      <c r="A819" t="str">
        <f t="shared" si="146"/>
        <v>05</v>
      </c>
      <c r="B819" t="str">
        <f t="shared" ca="1" si="147"/>
        <v>PE</v>
      </c>
      <c r="C819" t="str">
        <f t="shared" si="148"/>
        <v>G-41PE</v>
      </c>
      <c r="D819" t="s">
        <v>1143</v>
      </c>
      <c r="E819">
        <f t="shared" ca="1" si="145"/>
        <v>0</v>
      </c>
      <c r="H819" t="str">
        <f t="shared" ca="1" si="144"/>
        <v>'GOOD PE'!</v>
      </c>
      <c r="I819" s="463">
        <f t="shared" ca="1" si="149"/>
        <v>0</v>
      </c>
      <c r="J819" s="463">
        <f t="shared" ca="1" si="150"/>
        <v>0</v>
      </c>
      <c r="K819">
        <f t="shared" ca="1" si="151"/>
        <v>0</v>
      </c>
      <c r="L819">
        <f t="shared" ca="1" si="152"/>
        <v>0</v>
      </c>
      <c r="M819" t="str">
        <f t="shared" ca="1" si="153"/>
        <v>'GOOD PE'!</v>
      </c>
      <c r="N819">
        <f t="shared" ca="1" si="153"/>
        <v>0</v>
      </c>
      <c r="O819" t="str">
        <f t="shared" ca="1" si="154"/>
        <v>C:AP</v>
      </c>
      <c r="P819" t="str">
        <f t="shared" ca="1" si="155"/>
        <v>C9:AP9</v>
      </c>
    </row>
    <row r="820" spans="1:16">
      <c r="A820" t="str">
        <f t="shared" si="146"/>
        <v>06</v>
      </c>
      <c r="B820" t="str">
        <f t="shared" ca="1" si="147"/>
        <v>PE</v>
      </c>
      <c r="C820" t="str">
        <f t="shared" si="148"/>
        <v>G-41PE</v>
      </c>
      <c r="D820" t="s">
        <v>1144</v>
      </c>
      <c r="E820">
        <f t="shared" ca="1" si="145"/>
        <v>0</v>
      </c>
      <c r="H820" t="str">
        <f t="shared" ref="H820:H883" ca="1" si="156">IF(I820&lt;&gt;0,I820,IF(J820&lt;&gt;0,J820,IF(K820&lt;&gt;0,K820,IF(L820&lt;&gt;0,L820,IF(M820&lt;&gt;0,M820,"")))))</f>
        <v>'GOOD PE'!</v>
      </c>
      <c r="I820" s="463">
        <f t="shared" ca="1" si="149"/>
        <v>0</v>
      </c>
      <c r="J820" s="463">
        <f t="shared" ca="1" si="150"/>
        <v>0</v>
      </c>
      <c r="K820">
        <f t="shared" ca="1" si="151"/>
        <v>0</v>
      </c>
      <c r="L820">
        <f t="shared" ca="1" si="152"/>
        <v>0</v>
      </c>
      <c r="M820" t="str">
        <f t="shared" ca="1" si="153"/>
        <v>'GOOD PE'!</v>
      </c>
      <c r="N820">
        <f t="shared" ca="1" si="153"/>
        <v>0</v>
      </c>
      <c r="O820" t="str">
        <f t="shared" ca="1" si="154"/>
        <v>C:AP</v>
      </c>
      <c r="P820" t="str">
        <f t="shared" ca="1" si="155"/>
        <v>C9:AP9</v>
      </c>
    </row>
    <row r="821" spans="1:16">
      <c r="A821" t="str">
        <f t="shared" si="146"/>
        <v>07</v>
      </c>
      <c r="B821" t="str">
        <f t="shared" ca="1" si="147"/>
        <v>PE</v>
      </c>
      <c r="C821" t="str">
        <f t="shared" si="148"/>
        <v>G-41PE</v>
      </c>
      <c r="D821" t="s">
        <v>1145</v>
      </c>
      <c r="E821">
        <f t="shared" ca="1" si="145"/>
        <v>0</v>
      </c>
      <c r="H821" t="str">
        <f t="shared" ca="1" si="156"/>
        <v>'GOOD PE'!</v>
      </c>
      <c r="I821" s="463">
        <f t="shared" ca="1" si="149"/>
        <v>0</v>
      </c>
      <c r="J821" s="463">
        <f t="shared" ca="1" si="150"/>
        <v>0</v>
      </c>
      <c r="K821">
        <f t="shared" ca="1" si="151"/>
        <v>0</v>
      </c>
      <c r="L821">
        <f t="shared" ca="1" si="152"/>
        <v>0</v>
      </c>
      <c r="M821" t="str">
        <f t="shared" ca="1" si="153"/>
        <v>'GOOD PE'!</v>
      </c>
      <c r="N821">
        <f t="shared" ca="1" si="153"/>
        <v>0</v>
      </c>
      <c r="O821" t="str">
        <f t="shared" ca="1" si="154"/>
        <v>C:AP</v>
      </c>
      <c r="P821" t="str">
        <f t="shared" ca="1" si="155"/>
        <v>C9:AP9</v>
      </c>
    </row>
    <row r="822" spans="1:16">
      <c r="A822" t="str">
        <f t="shared" si="146"/>
        <v>08</v>
      </c>
      <c r="B822" t="str">
        <f t="shared" ca="1" si="147"/>
        <v>PE</v>
      </c>
      <c r="C822" t="str">
        <f t="shared" si="148"/>
        <v>G-41PE</v>
      </c>
      <c r="D822" t="s">
        <v>1146</v>
      </c>
      <c r="E822">
        <f t="shared" ca="1" si="145"/>
        <v>0</v>
      </c>
      <c r="H822" t="str">
        <f t="shared" ca="1" si="156"/>
        <v>'GOOD PE'!</v>
      </c>
      <c r="I822" s="463">
        <f t="shared" ca="1" si="149"/>
        <v>0</v>
      </c>
      <c r="J822" s="463">
        <f t="shared" ca="1" si="150"/>
        <v>0</v>
      </c>
      <c r="K822">
        <f t="shared" ca="1" si="151"/>
        <v>0</v>
      </c>
      <c r="L822">
        <f t="shared" ca="1" si="152"/>
        <v>0</v>
      </c>
      <c r="M822" t="str">
        <f t="shared" ca="1" si="153"/>
        <v>'GOOD PE'!</v>
      </c>
      <c r="N822">
        <f t="shared" ca="1" si="153"/>
        <v>0</v>
      </c>
      <c r="O822" t="str">
        <f t="shared" ca="1" si="154"/>
        <v>C:AP</v>
      </c>
      <c r="P822" t="str">
        <f t="shared" ca="1" si="155"/>
        <v>C9:AP9</v>
      </c>
    </row>
    <row r="823" spans="1:16">
      <c r="A823" t="str">
        <f t="shared" si="146"/>
        <v>09</v>
      </c>
      <c r="B823" t="str">
        <f t="shared" ca="1" si="147"/>
        <v>PE</v>
      </c>
      <c r="C823" t="str">
        <f t="shared" si="148"/>
        <v>G-41PE</v>
      </c>
      <c r="D823" t="s">
        <v>1147</v>
      </c>
      <c r="E823">
        <f t="shared" ca="1" si="145"/>
        <v>0</v>
      </c>
      <c r="H823" t="str">
        <f t="shared" ca="1" si="156"/>
        <v>'GOOD PE'!</v>
      </c>
      <c r="I823" s="463">
        <f t="shared" ca="1" si="149"/>
        <v>0</v>
      </c>
      <c r="J823" s="463">
        <f t="shared" ca="1" si="150"/>
        <v>0</v>
      </c>
      <c r="K823">
        <f t="shared" ca="1" si="151"/>
        <v>0</v>
      </c>
      <c r="L823">
        <f t="shared" ca="1" si="152"/>
        <v>0</v>
      </c>
      <c r="M823" t="str">
        <f t="shared" ca="1" si="153"/>
        <v>'GOOD PE'!</v>
      </c>
      <c r="N823">
        <f t="shared" ca="1" si="153"/>
        <v>0</v>
      </c>
      <c r="O823" t="str">
        <f t="shared" ca="1" si="154"/>
        <v>C:AP</v>
      </c>
      <c r="P823" t="str">
        <f t="shared" ca="1" si="155"/>
        <v>C9:AP9</v>
      </c>
    </row>
    <row r="824" spans="1:16">
      <c r="A824" t="str">
        <f t="shared" si="146"/>
        <v>10</v>
      </c>
      <c r="B824" t="str">
        <f t="shared" ca="1" si="147"/>
        <v>PE</v>
      </c>
      <c r="C824" t="str">
        <f t="shared" si="148"/>
        <v>G-41PE</v>
      </c>
      <c r="D824" t="s">
        <v>1148</v>
      </c>
      <c r="E824">
        <f t="shared" ca="1" si="145"/>
        <v>0</v>
      </c>
      <c r="H824" t="str">
        <f t="shared" ca="1" si="156"/>
        <v>'GOOD PE'!</v>
      </c>
      <c r="I824" s="463">
        <f t="shared" ca="1" si="149"/>
        <v>0</v>
      </c>
      <c r="J824" s="463">
        <f t="shared" ca="1" si="150"/>
        <v>0</v>
      </c>
      <c r="K824">
        <f t="shared" ca="1" si="151"/>
        <v>0</v>
      </c>
      <c r="L824">
        <f t="shared" ca="1" si="152"/>
        <v>0</v>
      </c>
      <c r="M824" t="str">
        <f t="shared" ca="1" si="153"/>
        <v>'GOOD PE'!</v>
      </c>
      <c r="N824">
        <f t="shared" ca="1" si="153"/>
        <v>0</v>
      </c>
      <c r="O824" t="str">
        <f t="shared" ca="1" si="154"/>
        <v>C:AP</v>
      </c>
      <c r="P824" t="str">
        <f t="shared" ca="1" si="155"/>
        <v>C9:AP9</v>
      </c>
    </row>
    <row r="825" spans="1:16">
      <c r="A825" t="str">
        <f t="shared" si="146"/>
        <v>11</v>
      </c>
      <c r="B825" t="str">
        <f t="shared" ca="1" si="147"/>
        <v>PE</v>
      </c>
      <c r="C825" t="str">
        <f t="shared" si="148"/>
        <v>G-41PE</v>
      </c>
      <c r="D825" t="s">
        <v>1149</v>
      </c>
      <c r="E825">
        <f t="shared" ca="1" si="145"/>
        <v>0</v>
      </c>
      <c r="H825" t="str">
        <f t="shared" ca="1" si="156"/>
        <v>'GOOD PE'!</v>
      </c>
      <c r="I825" s="463">
        <f t="shared" ca="1" si="149"/>
        <v>0</v>
      </c>
      <c r="J825" s="463">
        <f t="shared" ca="1" si="150"/>
        <v>0</v>
      </c>
      <c r="K825">
        <f t="shared" ca="1" si="151"/>
        <v>0</v>
      </c>
      <c r="L825">
        <f t="shared" ca="1" si="152"/>
        <v>0</v>
      </c>
      <c r="M825" t="str">
        <f t="shared" ca="1" si="153"/>
        <v>'GOOD PE'!</v>
      </c>
      <c r="N825">
        <f t="shared" ca="1" si="153"/>
        <v>0</v>
      </c>
      <c r="O825" t="str">
        <f t="shared" ca="1" si="154"/>
        <v>C:AP</v>
      </c>
      <c r="P825" t="str">
        <f t="shared" ca="1" si="155"/>
        <v>C9:AP9</v>
      </c>
    </row>
    <row r="826" spans="1:16">
      <c r="A826" t="str">
        <f t="shared" si="146"/>
        <v>12</v>
      </c>
      <c r="B826" t="str">
        <f t="shared" ca="1" si="147"/>
        <v>PE</v>
      </c>
      <c r="C826" t="str">
        <f t="shared" si="148"/>
        <v>G-41PE</v>
      </c>
      <c r="D826" t="s">
        <v>1150</v>
      </c>
      <c r="E826">
        <f t="shared" ca="1" si="145"/>
        <v>0</v>
      </c>
      <c r="H826" t="str">
        <f t="shared" ca="1" si="156"/>
        <v>'GOOD PE'!</v>
      </c>
      <c r="I826" s="463">
        <f t="shared" ca="1" si="149"/>
        <v>0</v>
      </c>
      <c r="J826" s="463">
        <f t="shared" ca="1" si="150"/>
        <v>0</v>
      </c>
      <c r="K826">
        <f t="shared" ca="1" si="151"/>
        <v>0</v>
      </c>
      <c r="L826">
        <f t="shared" ca="1" si="152"/>
        <v>0</v>
      </c>
      <c r="M826" t="str">
        <f t="shared" ca="1" si="153"/>
        <v>'GOOD PE'!</v>
      </c>
      <c r="N826">
        <f t="shared" ca="1" si="153"/>
        <v>0</v>
      </c>
      <c r="O826" t="str">
        <f t="shared" ca="1" si="154"/>
        <v>C:AP</v>
      </c>
      <c r="P826" t="str">
        <f t="shared" ca="1" si="155"/>
        <v>C9:AP9</v>
      </c>
    </row>
    <row r="827" spans="1:16">
      <c r="A827" t="str">
        <f t="shared" si="146"/>
        <v>13</v>
      </c>
      <c r="B827" t="str">
        <f t="shared" ca="1" si="147"/>
        <v>PE</v>
      </c>
      <c r="C827" t="str">
        <f t="shared" si="148"/>
        <v>G-41PE</v>
      </c>
      <c r="D827" t="s">
        <v>1151</v>
      </c>
      <c r="E827">
        <f t="shared" ca="1" si="145"/>
        <v>0</v>
      </c>
      <c r="H827" t="str">
        <f t="shared" ca="1" si="156"/>
        <v>'GOOD PE'!</v>
      </c>
      <c r="I827" s="463">
        <f t="shared" ca="1" si="149"/>
        <v>0</v>
      </c>
      <c r="J827" s="463">
        <f t="shared" ca="1" si="150"/>
        <v>0</v>
      </c>
      <c r="K827">
        <f t="shared" ca="1" si="151"/>
        <v>0</v>
      </c>
      <c r="L827">
        <f t="shared" ca="1" si="152"/>
        <v>0</v>
      </c>
      <c r="M827" t="str">
        <f t="shared" ca="1" si="153"/>
        <v>'GOOD PE'!</v>
      </c>
      <c r="N827">
        <f t="shared" ca="1" si="153"/>
        <v>0</v>
      </c>
      <c r="O827" t="str">
        <f t="shared" ca="1" si="154"/>
        <v>C:AP</v>
      </c>
      <c r="P827" t="str">
        <f t="shared" ca="1" si="155"/>
        <v>C9:AP9</v>
      </c>
    </row>
    <row r="828" spans="1:16">
      <c r="A828" t="str">
        <f t="shared" si="146"/>
        <v>14</v>
      </c>
      <c r="B828" t="str">
        <f t="shared" ca="1" si="147"/>
        <v>PE</v>
      </c>
      <c r="C828" t="str">
        <f t="shared" si="148"/>
        <v>G-41PE</v>
      </c>
      <c r="D828" t="s">
        <v>1448</v>
      </c>
      <c r="E828">
        <f t="shared" ca="1" si="145"/>
        <v>0</v>
      </c>
      <c r="H828" t="str">
        <f t="shared" ca="1" si="156"/>
        <v>'GOOD PE'!</v>
      </c>
      <c r="I828" s="463">
        <f t="shared" ca="1" si="149"/>
        <v>0</v>
      </c>
      <c r="J828" s="463">
        <f t="shared" ca="1" si="150"/>
        <v>0</v>
      </c>
      <c r="K828">
        <f t="shared" ca="1" si="151"/>
        <v>0</v>
      </c>
      <c r="L828">
        <f t="shared" ca="1" si="152"/>
        <v>0</v>
      </c>
      <c r="M828" t="str">
        <f t="shared" ca="1" si="153"/>
        <v>'GOOD PE'!</v>
      </c>
      <c r="N828">
        <f t="shared" ca="1" si="153"/>
        <v>0</v>
      </c>
      <c r="O828" t="str">
        <f t="shared" ca="1" si="154"/>
        <v>C:AP</v>
      </c>
      <c r="P828" t="str">
        <f t="shared" ca="1" si="155"/>
        <v>C9:AP9</v>
      </c>
    </row>
    <row r="829" spans="1:16">
      <c r="A829" t="str">
        <f t="shared" si="146"/>
        <v>15</v>
      </c>
      <c r="B829" t="str">
        <f t="shared" ca="1" si="147"/>
        <v>PE</v>
      </c>
      <c r="C829" t="str">
        <f t="shared" si="148"/>
        <v>G-41PE</v>
      </c>
      <c r="D829" t="s">
        <v>1152</v>
      </c>
      <c r="E829">
        <f t="shared" ca="1" si="145"/>
        <v>0</v>
      </c>
      <c r="H829" t="str">
        <f t="shared" ca="1" si="156"/>
        <v>'GOOD PE'!</v>
      </c>
      <c r="I829" s="463">
        <f t="shared" ca="1" si="149"/>
        <v>0</v>
      </c>
      <c r="J829" s="463">
        <f t="shared" ca="1" si="150"/>
        <v>0</v>
      </c>
      <c r="K829">
        <f t="shared" ca="1" si="151"/>
        <v>0</v>
      </c>
      <c r="L829">
        <f t="shared" ca="1" si="152"/>
        <v>0</v>
      </c>
      <c r="M829" t="str">
        <f t="shared" ca="1" si="153"/>
        <v>'GOOD PE'!</v>
      </c>
      <c r="N829">
        <f t="shared" ca="1" si="153"/>
        <v>0</v>
      </c>
      <c r="O829" t="str">
        <f t="shared" ca="1" si="154"/>
        <v>C:AP</v>
      </c>
      <c r="P829" t="str">
        <f t="shared" ca="1" si="155"/>
        <v>C9:AP9</v>
      </c>
    </row>
    <row r="830" spans="1:16">
      <c r="A830" t="str">
        <f t="shared" si="146"/>
        <v>19</v>
      </c>
      <c r="B830" t="str">
        <f t="shared" ca="1" si="147"/>
        <v>PE</v>
      </c>
      <c r="C830" t="str">
        <f t="shared" si="148"/>
        <v>G-41PE</v>
      </c>
      <c r="D830" t="s">
        <v>1449</v>
      </c>
      <c r="E830">
        <f t="shared" ca="1" si="145"/>
        <v>0</v>
      </c>
      <c r="H830" t="str">
        <f t="shared" ca="1" si="156"/>
        <v>'GOOD PE'!</v>
      </c>
      <c r="I830" s="463">
        <f t="shared" ca="1" si="149"/>
        <v>0</v>
      </c>
      <c r="J830" s="463">
        <f t="shared" ca="1" si="150"/>
        <v>0</v>
      </c>
      <c r="K830">
        <f t="shared" ca="1" si="151"/>
        <v>0</v>
      </c>
      <c r="L830">
        <f t="shared" ca="1" si="152"/>
        <v>0</v>
      </c>
      <c r="M830" t="str">
        <f t="shared" ca="1" si="153"/>
        <v>'GOOD PE'!</v>
      </c>
      <c r="N830">
        <f t="shared" ca="1" si="153"/>
        <v>0</v>
      </c>
      <c r="O830" t="str">
        <f t="shared" ca="1" si="154"/>
        <v>C:AP</v>
      </c>
      <c r="P830" t="str">
        <f t="shared" ca="1" si="155"/>
        <v>C9:AP9</v>
      </c>
    </row>
    <row r="831" spans="1:16">
      <c r="A831" t="str">
        <f t="shared" si="146"/>
        <v>34</v>
      </c>
      <c r="B831" t="str">
        <f t="shared" ca="1" si="147"/>
        <v>PE</v>
      </c>
      <c r="C831" t="str">
        <f t="shared" si="148"/>
        <v>G-41PE</v>
      </c>
      <c r="D831" t="s">
        <v>1450</v>
      </c>
      <c r="E831">
        <f t="shared" ca="1" si="145"/>
        <v>0</v>
      </c>
      <c r="H831" t="str">
        <f t="shared" ca="1" si="156"/>
        <v>'GOOD PE'!</v>
      </c>
      <c r="I831" s="463">
        <f t="shared" ca="1" si="149"/>
        <v>0</v>
      </c>
      <c r="J831" s="463">
        <f t="shared" ca="1" si="150"/>
        <v>0</v>
      </c>
      <c r="K831">
        <f t="shared" ca="1" si="151"/>
        <v>0</v>
      </c>
      <c r="L831">
        <f t="shared" ca="1" si="152"/>
        <v>0</v>
      </c>
      <c r="M831" t="str">
        <f t="shared" ca="1" si="153"/>
        <v>'GOOD PE'!</v>
      </c>
      <c r="N831">
        <f t="shared" ca="1" si="153"/>
        <v>0</v>
      </c>
      <c r="O831" t="str">
        <f t="shared" ca="1" si="154"/>
        <v>C:AP</v>
      </c>
      <c r="P831" t="str">
        <f t="shared" ca="1" si="155"/>
        <v>C9:AP9</v>
      </c>
    </row>
    <row r="832" spans="1:16">
      <c r="A832" t="str">
        <f t="shared" si="146"/>
        <v>35</v>
      </c>
      <c r="B832" t="str">
        <f t="shared" ca="1" si="147"/>
        <v>PE</v>
      </c>
      <c r="C832" t="str">
        <f t="shared" si="148"/>
        <v>G-41PE</v>
      </c>
      <c r="D832" t="s">
        <v>1451</v>
      </c>
      <c r="E832">
        <f t="shared" ca="1" si="145"/>
        <v>0</v>
      </c>
      <c r="H832" t="str">
        <f t="shared" ca="1" si="156"/>
        <v>'GOOD PE'!</v>
      </c>
      <c r="I832" s="463">
        <f t="shared" ca="1" si="149"/>
        <v>0</v>
      </c>
      <c r="J832" s="463">
        <f t="shared" ca="1" si="150"/>
        <v>0</v>
      </c>
      <c r="K832">
        <f t="shared" ca="1" si="151"/>
        <v>0</v>
      </c>
      <c r="L832">
        <f t="shared" ca="1" si="152"/>
        <v>0</v>
      </c>
      <c r="M832" t="str">
        <f t="shared" ca="1" si="153"/>
        <v>'GOOD PE'!</v>
      </c>
      <c r="N832">
        <f t="shared" ca="1" si="153"/>
        <v>0</v>
      </c>
      <c r="O832" t="str">
        <f t="shared" ca="1" si="154"/>
        <v>C:AP</v>
      </c>
      <c r="P832" t="str">
        <f t="shared" ca="1" si="155"/>
        <v>C9:AP9</v>
      </c>
    </row>
    <row r="833" spans="1:16">
      <c r="A833" t="str">
        <f t="shared" si="146"/>
        <v>36</v>
      </c>
      <c r="B833" t="str">
        <f t="shared" ca="1" si="147"/>
        <v>PE</v>
      </c>
      <c r="C833" t="str">
        <f t="shared" si="148"/>
        <v>G-41PE</v>
      </c>
      <c r="D833" t="s">
        <v>1452</v>
      </c>
      <c r="E833">
        <f t="shared" ca="1" si="145"/>
        <v>0</v>
      </c>
      <c r="H833" t="str">
        <f t="shared" ca="1" si="156"/>
        <v>'GOOD PE'!</v>
      </c>
      <c r="I833" s="463">
        <f t="shared" ca="1" si="149"/>
        <v>0</v>
      </c>
      <c r="J833" s="463">
        <f t="shared" ca="1" si="150"/>
        <v>0</v>
      </c>
      <c r="K833">
        <f t="shared" ca="1" si="151"/>
        <v>0</v>
      </c>
      <c r="L833">
        <f t="shared" ca="1" si="152"/>
        <v>0</v>
      </c>
      <c r="M833" t="str">
        <f t="shared" ca="1" si="153"/>
        <v>'GOOD PE'!</v>
      </c>
      <c r="N833">
        <f t="shared" ca="1" si="153"/>
        <v>0</v>
      </c>
      <c r="O833" t="str">
        <f t="shared" ca="1" si="154"/>
        <v>C:AP</v>
      </c>
      <c r="P833" t="str">
        <f t="shared" ca="1" si="155"/>
        <v>C9:AP9</v>
      </c>
    </row>
    <row r="834" spans="1:16">
      <c r="A834" t="str">
        <f t="shared" si="146"/>
        <v>01</v>
      </c>
      <c r="B834" t="str">
        <f t="shared" ca="1" si="147"/>
        <v>PE</v>
      </c>
      <c r="C834" t="str">
        <f t="shared" si="148"/>
        <v>G-4PE</v>
      </c>
      <c r="D834" t="s">
        <v>367</v>
      </c>
      <c r="E834">
        <f t="shared" ca="1" si="145"/>
        <v>0</v>
      </c>
      <c r="H834" t="str">
        <f t="shared" ca="1" si="156"/>
        <v>'GOOD PE'!</v>
      </c>
      <c r="I834" s="463">
        <f t="shared" ca="1" si="149"/>
        <v>0</v>
      </c>
      <c r="J834" s="463">
        <f t="shared" ca="1" si="150"/>
        <v>0</v>
      </c>
      <c r="K834">
        <f t="shared" ca="1" si="151"/>
        <v>0</v>
      </c>
      <c r="L834">
        <f t="shared" ca="1" si="152"/>
        <v>0</v>
      </c>
      <c r="M834" t="str">
        <f t="shared" ca="1" si="153"/>
        <v>'GOOD PE'!</v>
      </c>
      <c r="N834">
        <f t="shared" ca="1" si="153"/>
        <v>0</v>
      </c>
      <c r="O834" t="str">
        <f t="shared" ca="1" si="154"/>
        <v>C:AP</v>
      </c>
      <c r="P834" t="str">
        <f t="shared" ca="1" si="155"/>
        <v>C9:AP9</v>
      </c>
    </row>
    <row r="835" spans="1:16">
      <c r="A835" t="str">
        <f t="shared" si="146"/>
        <v>02</v>
      </c>
      <c r="B835" t="str">
        <f t="shared" ca="1" si="147"/>
        <v>PE</v>
      </c>
      <c r="C835" t="str">
        <f t="shared" si="148"/>
        <v>G-4PE</v>
      </c>
      <c r="D835" t="s">
        <v>368</v>
      </c>
      <c r="E835">
        <f t="shared" ca="1" si="145"/>
        <v>0</v>
      </c>
      <c r="H835" t="str">
        <f t="shared" ca="1" si="156"/>
        <v>'GOOD PE'!</v>
      </c>
      <c r="I835" s="463">
        <f t="shared" ca="1" si="149"/>
        <v>0</v>
      </c>
      <c r="J835" s="463">
        <f t="shared" ca="1" si="150"/>
        <v>0</v>
      </c>
      <c r="K835">
        <f t="shared" ca="1" si="151"/>
        <v>0</v>
      </c>
      <c r="L835">
        <f t="shared" ca="1" si="152"/>
        <v>0</v>
      </c>
      <c r="M835" t="str">
        <f t="shared" ca="1" si="153"/>
        <v>'GOOD PE'!</v>
      </c>
      <c r="N835">
        <f t="shared" ca="1" si="153"/>
        <v>0</v>
      </c>
      <c r="O835" t="str">
        <f t="shared" ca="1" si="154"/>
        <v>C:AP</v>
      </c>
      <c r="P835" t="str">
        <f t="shared" ca="1" si="155"/>
        <v>C9:AP9</v>
      </c>
    </row>
    <row r="836" spans="1:16">
      <c r="A836" t="str">
        <f t="shared" si="146"/>
        <v>03</v>
      </c>
      <c r="B836" t="str">
        <f t="shared" ca="1" si="147"/>
        <v>PE</v>
      </c>
      <c r="C836" t="str">
        <f t="shared" si="148"/>
        <v>G-4PE</v>
      </c>
      <c r="D836" t="s">
        <v>369</v>
      </c>
      <c r="E836">
        <f t="shared" ca="1" si="145"/>
        <v>0</v>
      </c>
      <c r="H836" t="str">
        <f t="shared" ca="1" si="156"/>
        <v>'GOOD PE'!</v>
      </c>
      <c r="I836" s="463">
        <f t="shared" ca="1" si="149"/>
        <v>0</v>
      </c>
      <c r="J836" s="463">
        <f t="shared" ca="1" si="150"/>
        <v>0</v>
      </c>
      <c r="K836">
        <f t="shared" ca="1" si="151"/>
        <v>0</v>
      </c>
      <c r="L836">
        <f t="shared" ca="1" si="152"/>
        <v>0</v>
      </c>
      <c r="M836" t="str">
        <f t="shared" ca="1" si="153"/>
        <v>'GOOD PE'!</v>
      </c>
      <c r="N836">
        <f t="shared" ca="1" si="153"/>
        <v>0</v>
      </c>
      <c r="O836" t="str">
        <f t="shared" ca="1" si="154"/>
        <v>C:AP</v>
      </c>
      <c r="P836" t="str">
        <f t="shared" ca="1" si="155"/>
        <v>C9:AP9</v>
      </c>
    </row>
    <row r="837" spans="1:16">
      <c r="A837" t="str">
        <f t="shared" si="146"/>
        <v>04</v>
      </c>
      <c r="B837" t="str">
        <f t="shared" ca="1" si="147"/>
        <v>PE</v>
      </c>
      <c r="C837" t="str">
        <f t="shared" si="148"/>
        <v>G-4PE</v>
      </c>
      <c r="D837" t="s">
        <v>370</v>
      </c>
      <c r="E837">
        <f t="shared" ca="1" si="145"/>
        <v>0</v>
      </c>
      <c r="H837" t="str">
        <f t="shared" ca="1" si="156"/>
        <v>'GOOD PE'!</v>
      </c>
      <c r="I837" s="463">
        <f t="shared" ca="1" si="149"/>
        <v>0</v>
      </c>
      <c r="J837" s="463">
        <f t="shared" ca="1" si="150"/>
        <v>0</v>
      </c>
      <c r="K837">
        <f t="shared" ca="1" si="151"/>
        <v>0</v>
      </c>
      <c r="L837">
        <f t="shared" ca="1" si="152"/>
        <v>0</v>
      </c>
      <c r="M837" t="str">
        <f t="shared" ca="1" si="153"/>
        <v>'GOOD PE'!</v>
      </c>
      <c r="N837">
        <f t="shared" ca="1" si="153"/>
        <v>0</v>
      </c>
      <c r="O837" t="str">
        <f t="shared" ca="1" si="154"/>
        <v>C:AP</v>
      </c>
      <c r="P837" t="str">
        <f t="shared" ca="1" si="155"/>
        <v>C9:AP9</v>
      </c>
    </row>
    <row r="838" spans="1:16">
      <c r="A838" t="str">
        <f t="shared" si="146"/>
        <v>05</v>
      </c>
      <c r="B838" t="str">
        <f t="shared" ca="1" si="147"/>
        <v>PE</v>
      </c>
      <c r="C838" t="str">
        <f t="shared" si="148"/>
        <v>G-4PE</v>
      </c>
      <c r="D838" t="s">
        <v>371</v>
      </c>
      <c r="E838">
        <f t="shared" ca="1" si="145"/>
        <v>0</v>
      </c>
      <c r="H838" t="str">
        <f t="shared" ca="1" si="156"/>
        <v>'GOOD PE'!</v>
      </c>
      <c r="I838" s="463">
        <f t="shared" ca="1" si="149"/>
        <v>0</v>
      </c>
      <c r="J838" s="463">
        <f t="shared" ca="1" si="150"/>
        <v>0</v>
      </c>
      <c r="K838">
        <f t="shared" ca="1" si="151"/>
        <v>0</v>
      </c>
      <c r="L838">
        <f t="shared" ca="1" si="152"/>
        <v>0</v>
      </c>
      <c r="M838" t="str">
        <f t="shared" ca="1" si="153"/>
        <v>'GOOD PE'!</v>
      </c>
      <c r="N838">
        <f t="shared" ca="1" si="153"/>
        <v>0</v>
      </c>
      <c r="O838" t="str">
        <f t="shared" ca="1" si="154"/>
        <v>C:AP</v>
      </c>
      <c r="P838" t="str">
        <f t="shared" ca="1" si="155"/>
        <v>C9:AP9</v>
      </c>
    </row>
    <row r="839" spans="1:16">
      <c r="A839" t="str">
        <f t="shared" si="146"/>
        <v>06</v>
      </c>
      <c r="B839" t="str">
        <f t="shared" ca="1" si="147"/>
        <v>PE</v>
      </c>
      <c r="C839" t="str">
        <f t="shared" si="148"/>
        <v>G-4PE</v>
      </c>
      <c r="D839" t="s">
        <v>372</v>
      </c>
      <c r="E839">
        <f t="shared" ca="1" si="145"/>
        <v>0</v>
      </c>
      <c r="H839" t="str">
        <f t="shared" ca="1" si="156"/>
        <v>'GOOD PE'!</v>
      </c>
      <c r="I839" s="463">
        <f t="shared" ca="1" si="149"/>
        <v>0</v>
      </c>
      <c r="J839" s="463">
        <f t="shared" ca="1" si="150"/>
        <v>0</v>
      </c>
      <c r="K839">
        <f t="shared" ca="1" si="151"/>
        <v>0</v>
      </c>
      <c r="L839">
        <f t="shared" ca="1" si="152"/>
        <v>0</v>
      </c>
      <c r="M839" t="str">
        <f t="shared" ca="1" si="153"/>
        <v>'GOOD PE'!</v>
      </c>
      <c r="N839">
        <f t="shared" ca="1" si="153"/>
        <v>0</v>
      </c>
      <c r="O839" t="str">
        <f t="shared" ca="1" si="154"/>
        <v>C:AP</v>
      </c>
      <c r="P839" t="str">
        <f t="shared" ca="1" si="155"/>
        <v>C9:AP9</v>
      </c>
    </row>
    <row r="840" spans="1:16">
      <c r="A840" t="str">
        <f t="shared" si="146"/>
        <v>07</v>
      </c>
      <c r="B840" t="str">
        <f t="shared" ca="1" si="147"/>
        <v>PE</v>
      </c>
      <c r="C840" t="str">
        <f t="shared" si="148"/>
        <v>G-4PE</v>
      </c>
      <c r="D840" t="s">
        <v>451</v>
      </c>
      <c r="E840">
        <f t="shared" ca="1" si="145"/>
        <v>0</v>
      </c>
      <c r="H840" t="str">
        <f t="shared" ca="1" si="156"/>
        <v>'GOOD PE'!</v>
      </c>
      <c r="I840" s="463">
        <f t="shared" ca="1" si="149"/>
        <v>0</v>
      </c>
      <c r="J840" s="463">
        <f t="shared" ca="1" si="150"/>
        <v>0</v>
      </c>
      <c r="K840">
        <f t="shared" ca="1" si="151"/>
        <v>0</v>
      </c>
      <c r="L840">
        <f t="shared" ca="1" si="152"/>
        <v>0</v>
      </c>
      <c r="M840" t="str">
        <f t="shared" ca="1" si="153"/>
        <v>'GOOD PE'!</v>
      </c>
      <c r="N840">
        <f t="shared" ca="1" si="153"/>
        <v>0</v>
      </c>
      <c r="O840" t="str">
        <f t="shared" ca="1" si="154"/>
        <v>C:AP</v>
      </c>
      <c r="P840" t="str">
        <f t="shared" ca="1" si="155"/>
        <v>C9:AP9</v>
      </c>
    </row>
    <row r="841" spans="1:16">
      <c r="A841" t="str">
        <f t="shared" si="146"/>
        <v>08</v>
      </c>
      <c r="B841" t="str">
        <f t="shared" ca="1" si="147"/>
        <v>PE</v>
      </c>
      <c r="C841" t="str">
        <f t="shared" si="148"/>
        <v>G-4PE</v>
      </c>
      <c r="D841" t="s">
        <v>472</v>
      </c>
      <c r="E841">
        <f t="shared" ca="1" si="145"/>
        <v>0</v>
      </c>
      <c r="H841" t="str">
        <f t="shared" ca="1" si="156"/>
        <v>'GOOD PE'!</v>
      </c>
      <c r="I841" s="463">
        <f t="shared" ca="1" si="149"/>
        <v>0</v>
      </c>
      <c r="J841" s="463">
        <f t="shared" ca="1" si="150"/>
        <v>0</v>
      </c>
      <c r="K841">
        <f t="shared" ca="1" si="151"/>
        <v>0</v>
      </c>
      <c r="L841">
        <f t="shared" ca="1" si="152"/>
        <v>0</v>
      </c>
      <c r="M841" t="str">
        <f t="shared" ca="1" si="153"/>
        <v>'GOOD PE'!</v>
      </c>
      <c r="N841">
        <f t="shared" ca="1" si="153"/>
        <v>0</v>
      </c>
      <c r="O841" t="str">
        <f t="shared" ca="1" si="154"/>
        <v>C:AP</v>
      </c>
      <c r="P841" t="str">
        <f t="shared" ca="1" si="155"/>
        <v>C9:AP9</v>
      </c>
    </row>
    <row r="842" spans="1:16">
      <c r="A842" t="str">
        <f t="shared" si="146"/>
        <v>09</v>
      </c>
      <c r="B842" t="str">
        <f t="shared" ca="1" si="147"/>
        <v>PE</v>
      </c>
      <c r="C842" t="str">
        <f t="shared" si="148"/>
        <v>G-4PE</v>
      </c>
      <c r="D842" t="s">
        <v>373</v>
      </c>
      <c r="E842">
        <f t="shared" ca="1" si="145"/>
        <v>0</v>
      </c>
      <c r="H842" t="str">
        <f t="shared" ca="1" si="156"/>
        <v>'GOOD PE'!</v>
      </c>
      <c r="I842" s="463">
        <f t="shared" ca="1" si="149"/>
        <v>0</v>
      </c>
      <c r="J842" s="463">
        <f t="shared" ca="1" si="150"/>
        <v>0</v>
      </c>
      <c r="K842">
        <f t="shared" ca="1" si="151"/>
        <v>0</v>
      </c>
      <c r="L842">
        <f t="shared" ca="1" si="152"/>
        <v>0</v>
      </c>
      <c r="M842" t="str">
        <f t="shared" ca="1" si="153"/>
        <v>'GOOD PE'!</v>
      </c>
      <c r="N842">
        <f t="shared" ca="1" si="153"/>
        <v>0</v>
      </c>
      <c r="O842" t="str">
        <f t="shared" ca="1" si="154"/>
        <v>C:AP</v>
      </c>
      <c r="P842" t="str">
        <f t="shared" ca="1" si="155"/>
        <v>C9:AP9</v>
      </c>
    </row>
    <row r="843" spans="1:16">
      <c r="A843" t="str">
        <f t="shared" si="146"/>
        <v>10</v>
      </c>
      <c r="B843" t="str">
        <f t="shared" ca="1" si="147"/>
        <v>PE</v>
      </c>
      <c r="C843" t="str">
        <f t="shared" si="148"/>
        <v>G-4PE</v>
      </c>
      <c r="D843" t="s">
        <v>514</v>
      </c>
      <c r="E843">
        <f t="shared" ca="1" si="145"/>
        <v>0</v>
      </c>
      <c r="H843" t="str">
        <f t="shared" ca="1" si="156"/>
        <v>'GOOD PE'!</v>
      </c>
      <c r="I843" s="463">
        <f t="shared" ca="1" si="149"/>
        <v>0</v>
      </c>
      <c r="J843" s="463">
        <f t="shared" ca="1" si="150"/>
        <v>0</v>
      </c>
      <c r="K843">
        <f t="shared" ca="1" si="151"/>
        <v>0</v>
      </c>
      <c r="L843">
        <f t="shared" ca="1" si="152"/>
        <v>0</v>
      </c>
      <c r="M843" t="str">
        <f t="shared" ca="1" si="153"/>
        <v>'GOOD PE'!</v>
      </c>
      <c r="N843">
        <f t="shared" ca="1" si="153"/>
        <v>0</v>
      </c>
      <c r="O843" t="str">
        <f t="shared" ca="1" si="154"/>
        <v>C:AP</v>
      </c>
      <c r="P843" t="str">
        <f t="shared" ca="1" si="155"/>
        <v>C9:AP9</v>
      </c>
    </row>
    <row r="844" spans="1:16">
      <c r="A844" t="str">
        <f t="shared" si="146"/>
        <v>11</v>
      </c>
      <c r="B844" t="str">
        <f t="shared" ca="1" si="147"/>
        <v>PE</v>
      </c>
      <c r="C844" t="str">
        <f t="shared" si="148"/>
        <v>G-4PE</v>
      </c>
      <c r="D844" t="s">
        <v>374</v>
      </c>
      <c r="E844">
        <f t="shared" ca="1" si="145"/>
        <v>0</v>
      </c>
      <c r="H844" t="str">
        <f t="shared" ca="1" si="156"/>
        <v>'GOOD PE'!</v>
      </c>
      <c r="I844" s="463">
        <f t="shared" ca="1" si="149"/>
        <v>0</v>
      </c>
      <c r="J844" s="463">
        <f t="shared" ca="1" si="150"/>
        <v>0</v>
      </c>
      <c r="K844">
        <f t="shared" ca="1" si="151"/>
        <v>0</v>
      </c>
      <c r="L844">
        <f t="shared" ca="1" si="152"/>
        <v>0</v>
      </c>
      <c r="M844" t="str">
        <f t="shared" ca="1" si="153"/>
        <v>'GOOD PE'!</v>
      </c>
      <c r="N844">
        <f t="shared" ca="1" si="153"/>
        <v>0</v>
      </c>
      <c r="O844" t="str">
        <f t="shared" ca="1" si="154"/>
        <v>C:AP</v>
      </c>
      <c r="P844" t="str">
        <f t="shared" ca="1" si="155"/>
        <v>C9:AP9</v>
      </c>
    </row>
    <row r="845" spans="1:16">
      <c r="A845" t="str">
        <f t="shared" si="146"/>
        <v>12</v>
      </c>
      <c r="B845" t="str">
        <f t="shared" ca="1" si="147"/>
        <v>PE</v>
      </c>
      <c r="C845" t="str">
        <f t="shared" si="148"/>
        <v>G-4PE</v>
      </c>
      <c r="D845" t="s">
        <v>375</v>
      </c>
      <c r="E845">
        <f t="shared" ref="E845:E908" ca="1" si="157">IFERROR(VLOOKUP(C845,INDIRECT($H845&amp;$O845),MATCH($A845,INDIRECT($H845&amp;$P845),0),FALSE),0)</f>
        <v>0</v>
      </c>
      <c r="H845" t="str">
        <f t="shared" ca="1" si="156"/>
        <v>'GOOD PE'!</v>
      </c>
      <c r="I845" s="463">
        <f t="shared" ca="1" si="149"/>
        <v>0</v>
      </c>
      <c r="J845" s="463">
        <f t="shared" ca="1" si="150"/>
        <v>0</v>
      </c>
      <c r="K845">
        <f t="shared" ca="1" si="151"/>
        <v>0</v>
      </c>
      <c r="L845">
        <f t="shared" ca="1" si="152"/>
        <v>0</v>
      </c>
      <c r="M845" t="str">
        <f t="shared" ca="1" si="153"/>
        <v>'GOOD PE'!</v>
      </c>
      <c r="N845">
        <f t="shared" ca="1" si="153"/>
        <v>0</v>
      </c>
      <c r="O845" t="str">
        <f t="shared" ca="1" si="154"/>
        <v>C:AP</v>
      </c>
      <c r="P845" t="str">
        <f t="shared" ca="1" si="155"/>
        <v>C9:AP9</v>
      </c>
    </row>
    <row r="846" spans="1:16">
      <c r="A846" t="str">
        <f t="shared" ref="A846:A909" si="158">IF(LEFT(RIGHT(D846,3),1)="-",RIGHT(D846,2),RIGHT(D846,3))</f>
        <v>13</v>
      </c>
      <c r="B846" t="str">
        <f t="shared" ref="B846:B909" ca="1" si="159">VLOOKUP(H846,$A$1:$K$5,11,FALSE)</f>
        <v>PE</v>
      </c>
      <c r="C846" t="str">
        <f t="shared" ref="C846:C909" si="160">IF(RIGHT(LEFT(D846,LEN(D846)-3),1)="-",LEFT(D846,LEN(D846)-4),LEFT(D846,LEN(D846)-3))</f>
        <v>G-4PE</v>
      </c>
      <c r="D846" t="s">
        <v>535</v>
      </c>
      <c r="E846">
        <f t="shared" ca="1" si="157"/>
        <v>0</v>
      </c>
      <c r="H846" t="str">
        <f t="shared" ca="1" si="156"/>
        <v>'GOOD PE'!</v>
      </c>
      <c r="I846" s="463">
        <f t="shared" ref="I846:I909" ca="1" si="161">IF(IFERROR(VLOOKUP($C846,INDIRECT(I$12&amp;$H$6),1,FALSE),0)&lt;&gt;0,I$12,0)</f>
        <v>0</v>
      </c>
      <c r="J846" s="463">
        <f t="shared" ref="J846:J909" ca="1" si="162">IF(IFERROR(VLOOKUP($C846,INDIRECT(J$12&amp;$H$7),1,FALSE),0)&lt;&gt;0,J$12,0)</f>
        <v>0</v>
      </c>
      <c r="K846">
        <f t="shared" ref="K846:K909" ca="1" si="163">IF(IFERROR(VLOOKUP($C846,INDIRECT(K$12&amp;$H$8),1,FALSE),0)&lt;&gt;0,K$12,0)</f>
        <v>0</v>
      </c>
      <c r="L846">
        <f t="shared" ref="L846:L909" ca="1" si="164">IF(IFERROR(VLOOKUP($C846,INDIRECT(L$12&amp;$H$9),1,FALSE),0)&lt;&gt;0,L$12,0)</f>
        <v>0</v>
      </c>
      <c r="M846" t="str">
        <f t="shared" ref="M846:N909" ca="1" si="165">IF(IFERROR(VLOOKUP($C846,INDIRECT(M$12&amp;$H$10),1,FALSE),0)&lt;&gt;0,M$12,0)</f>
        <v>'GOOD PE'!</v>
      </c>
      <c r="N846">
        <f t="shared" ca="1" si="165"/>
        <v>0</v>
      </c>
      <c r="O846" t="str">
        <f t="shared" ref="O846:O909" ca="1" si="166">VLOOKUP($H846,$G$6:$I$10,2,FALSE)</f>
        <v>C:AP</v>
      </c>
      <c r="P846" t="str">
        <f t="shared" ref="P846:P909" ca="1" si="167">VLOOKUP($H846,$G$6:$I$10,3,FALSE)</f>
        <v>C9:AP9</v>
      </c>
    </row>
    <row r="847" spans="1:16">
      <c r="A847" t="str">
        <f t="shared" si="158"/>
        <v>14</v>
      </c>
      <c r="B847" t="str">
        <f t="shared" ca="1" si="159"/>
        <v>PE</v>
      </c>
      <c r="C847" t="str">
        <f t="shared" si="160"/>
        <v>G-4PE</v>
      </c>
      <c r="D847" t="s">
        <v>376</v>
      </c>
      <c r="E847">
        <f t="shared" ca="1" si="157"/>
        <v>0</v>
      </c>
      <c r="H847" t="str">
        <f t="shared" ca="1" si="156"/>
        <v>'GOOD PE'!</v>
      </c>
      <c r="I847" s="463">
        <f t="shared" ca="1" si="161"/>
        <v>0</v>
      </c>
      <c r="J847" s="463">
        <f t="shared" ca="1" si="162"/>
        <v>0</v>
      </c>
      <c r="K847">
        <f t="shared" ca="1" si="163"/>
        <v>0</v>
      </c>
      <c r="L847">
        <f t="shared" ca="1" si="164"/>
        <v>0</v>
      </c>
      <c r="M847" t="str">
        <f t="shared" ca="1" si="165"/>
        <v>'GOOD PE'!</v>
      </c>
      <c r="N847">
        <f t="shared" ca="1" si="165"/>
        <v>0</v>
      </c>
      <c r="O847" t="str">
        <f t="shared" ca="1" si="166"/>
        <v>C:AP</v>
      </c>
      <c r="P847" t="str">
        <f t="shared" ca="1" si="167"/>
        <v>C9:AP9</v>
      </c>
    </row>
    <row r="848" spans="1:16">
      <c r="A848" t="str">
        <f t="shared" si="158"/>
        <v>15</v>
      </c>
      <c r="B848" t="str">
        <f t="shared" ca="1" si="159"/>
        <v>PE</v>
      </c>
      <c r="C848" t="str">
        <f t="shared" si="160"/>
        <v>G-4PE</v>
      </c>
      <c r="D848" t="s">
        <v>493</v>
      </c>
      <c r="E848">
        <f t="shared" ca="1" si="157"/>
        <v>0</v>
      </c>
      <c r="H848" t="str">
        <f t="shared" ca="1" si="156"/>
        <v>'GOOD PE'!</v>
      </c>
      <c r="I848" s="463">
        <f t="shared" ca="1" si="161"/>
        <v>0</v>
      </c>
      <c r="J848" s="463">
        <f t="shared" ca="1" si="162"/>
        <v>0</v>
      </c>
      <c r="K848">
        <f t="shared" ca="1" si="163"/>
        <v>0</v>
      </c>
      <c r="L848">
        <f t="shared" ca="1" si="164"/>
        <v>0</v>
      </c>
      <c r="M848" t="str">
        <f t="shared" ca="1" si="165"/>
        <v>'GOOD PE'!</v>
      </c>
      <c r="N848">
        <f t="shared" ca="1" si="165"/>
        <v>0</v>
      </c>
      <c r="O848" t="str">
        <f t="shared" ca="1" si="166"/>
        <v>C:AP</v>
      </c>
      <c r="P848" t="str">
        <f t="shared" ca="1" si="167"/>
        <v>C9:AP9</v>
      </c>
    </row>
    <row r="849" spans="1:16">
      <c r="A849" t="str">
        <f t="shared" si="158"/>
        <v>19</v>
      </c>
      <c r="B849" t="str">
        <f t="shared" ca="1" si="159"/>
        <v>PE</v>
      </c>
      <c r="C849" t="str">
        <f t="shared" si="160"/>
        <v>G-4PE</v>
      </c>
      <c r="D849" t="s">
        <v>1453</v>
      </c>
      <c r="E849">
        <f t="shared" ca="1" si="157"/>
        <v>0</v>
      </c>
      <c r="H849" t="str">
        <f t="shared" ca="1" si="156"/>
        <v>'GOOD PE'!</v>
      </c>
      <c r="I849" s="463">
        <f t="shared" ca="1" si="161"/>
        <v>0</v>
      </c>
      <c r="J849" s="463">
        <f t="shared" ca="1" si="162"/>
        <v>0</v>
      </c>
      <c r="K849">
        <f t="shared" ca="1" si="163"/>
        <v>0</v>
      </c>
      <c r="L849">
        <f t="shared" ca="1" si="164"/>
        <v>0</v>
      </c>
      <c r="M849" t="str">
        <f t="shared" ca="1" si="165"/>
        <v>'GOOD PE'!</v>
      </c>
      <c r="N849">
        <f t="shared" ca="1" si="165"/>
        <v>0</v>
      </c>
      <c r="O849" t="str">
        <f t="shared" ca="1" si="166"/>
        <v>C:AP</v>
      </c>
      <c r="P849" t="str">
        <f t="shared" ca="1" si="167"/>
        <v>C9:AP9</v>
      </c>
    </row>
    <row r="850" spans="1:16">
      <c r="A850" t="str">
        <f t="shared" si="158"/>
        <v>34</v>
      </c>
      <c r="B850" t="str">
        <f t="shared" ca="1" si="159"/>
        <v>PE</v>
      </c>
      <c r="C850" t="str">
        <f t="shared" si="160"/>
        <v>G-4PE</v>
      </c>
      <c r="D850" t="s">
        <v>1454</v>
      </c>
      <c r="E850">
        <f t="shared" ca="1" si="157"/>
        <v>0</v>
      </c>
      <c r="H850" t="str">
        <f t="shared" ca="1" si="156"/>
        <v>'GOOD PE'!</v>
      </c>
      <c r="I850" s="463">
        <f t="shared" ca="1" si="161"/>
        <v>0</v>
      </c>
      <c r="J850" s="463">
        <f t="shared" ca="1" si="162"/>
        <v>0</v>
      </c>
      <c r="K850">
        <f t="shared" ca="1" si="163"/>
        <v>0</v>
      </c>
      <c r="L850">
        <f t="shared" ca="1" si="164"/>
        <v>0</v>
      </c>
      <c r="M850" t="str">
        <f t="shared" ca="1" si="165"/>
        <v>'GOOD PE'!</v>
      </c>
      <c r="N850">
        <f t="shared" ca="1" si="165"/>
        <v>0</v>
      </c>
      <c r="O850" t="str">
        <f t="shared" ca="1" si="166"/>
        <v>C:AP</v>
      </c>
      <c r="P850" t="str">
        <f t="shared" ca="1" si="167"/>
        <v>C9:AP9</v>
      </c>
    </row>
    <row r="851" spans="1:16">
      <c r="A851" t="str">
        <f t="shared" si="158"/>
        <v>35</v>
      </c>
      <c r="B851" t="str">
        <f t="shared" ca="1" si="159"/>
        <v>PE</v>
      </c>
      <c r="C851" t="str">
        <f t="shared" si="160"/>
        <v>G-4PE</v>
      </c>
      <c r="D851" t="s">
        <v>1455</v>
      </c>
      <c r="E851">
        <f t="shared" ca="1" si="157"/>
        <v>0</v>
      </c>
      <c r="H851" t="str">
        <f t="shared" ca="1" si="156"/>
        <v>'GOOD PE'!</v>
      </c>
      <c r="I851" s="463">
        <f t="shared" ca="1" si="161"/>
        <v>0</v>
      </c>
      <c r="J851" s="463">
        <f t="shared" ca="1" si="162"/>
        <v>0</v>
      </c>
      <c r="K851">
        <f t="shared" ca="1" si="163"/>
        <v>0</v>
      </c>
      <c r="L851">
        <f t="shared" ca="1" si="164"/>
        <v>0</v>
      </c>
      <c r="M851" t="str">
        <f t="shared" ca="1" si="165"/>
        <v>'GOOD PE'!</v>
      </c>
      <c r="N851">
        <f t="shared" ca="1" si="165"/>
        <v>0</v>
      </c>
      <c r="O851" t="str">
        <f t="shared" ca="1" si="166"/>
        <v>C:AP</v>
      </c>
      <c r="P851" t="str">
        <f t="shared" ca="1" si="167"/>
        <v>C9:AP9</v>
      </c>
    </row>
    <row r="852" spans="1:16">
      <c r="A852" t="str">
        <f t="shared" si="158"/>
        <v>36</v>
      </c>
      <c r="B852" t="str">
        <f t="shared" ca="1" si="159"/>
        <v>PE</v>
      </c>
      <c r="C852" t="str">
        <f t="shared" si="160"/>
        <v>G-4PE</v>
      </c>
      <c r="D852" t="s">
        <v>1456</v>
      </c>
      <c r="E852">
        <f t="shared" ca="1" si="157"/>
        <v>0</v>
      </c>
      <c r="H852" t="str">
        <f t="shared" ca="1" si="156"/>
        <v>'GOOD PE'!</v>
      </c>
      <c r="I852" s="463">
        <f t="shared" ca="1" si="161"/>
        <v>0</v>
      </c>
      <c r="J852" s="463">
        <f t="shared" ca="1" si="162"/>
        <v>0</v>
      </c>
      <c r="K852">
        <f t="shared" ca="1" si="163"/>
        <v>0</v>
      </c>
      <c r="L852">
        <f t="shared" ca="1" si="164"/>
        <v>0</v>
      </c>
      <c r="M852" t="str">
        <f t="shared" ca="1" si="165"/>
        <v>'GOOD PE'!</v>
      </c>
      <c r="N852">
        <f t="shared" ca="1" si="165"/>
        <v>0</v>
      </c>
      <c r="O852" t="str">
        <f t="shared" ca="1" si="166"/>
        <v>C:AP</v>
      </c>
      <c r="P852" t="str">
        <f t="shared" ca="1" si="167"/>
        <v>C9:AP9</v>
      </c>
    </row>
    <row r="853" spans="1:16">
      <c r="A853" t="str">
        <f t="shared" si="158"/>
        <v>01</v>
      </c>
      <c r="B853" t="str">
        <f t="shared" ca="1" si="159"/>
        <v>PU</v>
      </c>
      <c r="C853" t="str">
        <f t="shared" si="160"/>
        <v>G-4PU</v>
      </c>
      <c r="D853" t="s">
        <v>1153</v>
      </c>
      <c r="E853">
        <f t="shared" ca="1" si="157"/>
        <v>0</v>
      </c>
      <c r="H853" t="str">
        <f t="shared" ca="1" si="156"/>
        <v>'GOOD PU'!</v>
      </c>
      <c r="I853" s="463">
        <f t="shared" ca="1" si="161"/>
        <v>0</v>
      </c>
      <c r="J853" s="463">
        <f t="shared" ca="1" si="162"/>
        <v>0</v>
      </c>
      <c r="K853">
        <f t="shared" ca="1" si="163"/>
        <v>0</v>
      </c>
      <c r="L853" t="str">
        <f t="shared" ca="1" si="164"/>
        <v>'GOOD PU'!</v>
      </c>
      <c r="M853">
        <f t="shared" ca="1" si="165"/>
        <v>0</v>
      </c>
      <c r="N853">
        <f t="shared" ca="1" si="165"/>
        <v>0</v>
      </c>
      <c r="O853" t="str">
        <f t="shared" ca="1" si="166"/>
        <v>D:t</v>
      </c>
      <c r="P853" t="str">
        <f t="shared" ca="1" si="167"/>
        <v>D9:t9</v>
      </c>
    </row>
    <row r="854" spans="1:16">
      <c r="A854" t="str">
        <f t="shared" si="158"/>
        <v>02</v>
      </c>
      <c r="B854" t="str">
        <f t="shared" ca="1" si="159"/>
        <v>PU</v>
      </c>
      <c r="C854" t="str">
        <f t="shared" si="160"/>
        <v>G-4PU</v>
      </c>
      <c r="D854" t="s">
        <v>1154</v>
      </c>
      <c r="E854">
        <f t="shared" ca="1" si="157"/>
        <v>0</v>
      </c>
      <c r="H854" t="str">
        <f t="shared" ca="1" si="156"/>
        <v>'GOOD PU'!</v>
      </c>
      <c r="I854" s="463">
        <f t="shared" ca="1" si="161"/>
        <v>0</v>
      </c>
      <c r="J854" s="463">
        <f t="shared" ca="1" si="162"/>
        <v>0</v>
      </c>
      <c r="K854">
        <f t="shared" ca="1" si="163"/>
        <v>0</v>
      </c>
      <c r="L854" t="str">
        <f t="shared" ca="1" si="164"/>
        <v>'GOOD PU'!</v>
      </c>
      <c r="M854">
        <f t="shared" ca="1" si="165"/>
        <v>0</v>
      </c>
      <c r="N854">
        <f t="shared" ca="1" si="165"/>
        <v>0</v>
      </c>
      <c r="O854" t="str">
        <f t="shared" ca="1" si="166"/>
        <v>D:t</v>
      </c>
      <c r="P854" t="str">
        <f t="shared" ca="1" si="167"/>
        <v>D9:t9</v>
      </c>
    </row>
    <row r="855" spans="1:16">
      <c r="A855" t="str">
        <f t="shared" si="158"/>
        <v>03</v>
      </c>
      <c r="B855" t="str">
        <f t="shared" ca="1" si="159"/>
        <v>PU</v>
      </c>
      <c r="C855" t="str">
        <f t="shared" si="160"/>
        <v>G-4PU</v>
      </c>
      <c r="D855" t="s">
        <v>1155</v>
      </c>
      <c r="E855">
        <f t="shared" ca="1" si="157"/>
        <v>0</v>
      </c>
      <c r="H855" t="str">
        <f t="shared" ca="1" si="156"/>
        <v>'GOOD PU'!</v>
      </c>
      <c r="I855" s="463">
        <f t="shared" ca="1" si="161"/>
        <v>0</v>
      </c>
      <c r="J855" s="463">
        <f t="shared" ca="1" si="162"/>
        <v>0</v>
      </c>
      <c r="K855">
        <f t="shared" ca="1" si="163"/>
        <v>0</v>
      </c>
      <c r="L855" t="str">
        <f t="shared" ca="1" si="164"/>
        <v>'GOOD PU'!</v>
      </c>
      <c r="M855">
        <f t="shared" ca="1" si="165"/>
        <v>0</v>
      </c>
      <c r="N855">
        <f t="shared" ca="1" si="165"/>
        <v>0</v>
      </c>
      <c r="O855" t="str">
        <f t="shared" ca="1" si="166"/>
        <v>D:t</v>
      </c>
      <c r="P855" t="str">
        <f t="shared" ca="1" si="167"/>
        <v>D9:t9</v>
      </c>
    </row>
    <row r="856" spans="1:16">
      <c r="A856" t="str">
        <f t="shared" si="158"/>
        <v>04</v>
      </c>
      <c r="B856" t="str">
        <f t="shared" ca="1" si="159"/>
        <v>PU</v>
      </c>
      <c r="C856" t="str">
        <f t="shared" si="160"/>
        <v>G-4PU</v>
      </c>
      <c r="D856" t="s">
        <v>1156</v>
      </c>
      <c r="E856">
        <f t="shared" ca="1" si="157"/>
        <v>0</v>
      </c>
      <c r="H856" t="str">
        <f t="shared" ca="1" si="156"/>
        <v>'GOOD PU'!</v>
      </c>
      <c r="I856" s="463">
        <f t="shared" ca="1" si="161"/>
        <v>0</v>
      </c>
      <c r="J856" s="463">
        <f t="shared" ca="1" si="162"/>
        <v>0</v>
      </c>
      <c r="K856">
        <f t="shared" ca="1" si="163"/>
        <v>0</v>
      </c>
      <c r="L856" t="str">
        <f t="shared" ca="1" si="164"/>
        <v>'GOOD PU'!</v>
      </c>
      <c r="M856">
        <f t="shared" ca="1" si="165"/>
        <v>0</v>
      </c>
      <c r="N856">
        <f t="shared" ca="1" si="165"/>
        <v>0</v>
      </c>
      <c r="O856" t="str">
        <f t="shared" ca="1" si="166"/>
        <v>D:t</v>
      </c>
      <c r="P856" t="str">
        <f t="shared" ca="1" si="167"/>
        <v>D9:t9</v>
      </c>
    </row>
    <row r="857" spans="1:16">
      <c r="A857" t="str">
        <f t="shared" si="158"/>
        <v>05</v>
      </c>
      <c r="B857" t="str">
        <f t="shared" ca="1" si="159"/>
        <v>PU</v>
      </c>
      <c r="C857" t="str">
        <f t="shared" si="160"/>
        <v>G-4PU</v>
      </c>
      <c r="D857" t="s">
        <v>1157</v>
      </c>
      <c r="E857">
        <f t="shared" ca="1" si="157"/>
        <v>0</v>
      </c>
      <c r="H857" t="str">
        <f t="shared" ca="1" si="156"/>
        <v>'GOOD PU'!</v>
      </c>
      <c r="I857" s="463">
        <f t="shared" ca="1" si="161"/>
        <v>0</v>
      </c>
      <c r="J857" s="463">
        <f t="shared" ca="1" si="162"/>
        <v>0</v>
      </c>
      <c r="K857">
        <f t="shared" ca="1" si="163"/>
        <v>0</v>
      </c>
      <c r="L857" t="str">
        <f t="shared" ca="1" si="164"/>
        <v>'GOOD PU'!</v>
      </c>
      <c r="M857">
        <f t="shared" ca="1" si="165"/>
        <v>0</v>
      </c>
      <c r="N857">
        <f t="shared" ca="1" si="165"/>
        <v>0</v>
      </c>
      <c r="O857" t="str">
        <f t="shared" ca="1" si="166"/>
        <v>D:t</v>
      </c>
      <c r="P857" t="str">
        <f t="shared" ca="1" si="167"/>
        <v>D9:t9</v>
      </c>
    </row>
    <row r="858" spans="1:16">
      <c r="A858" t="str">
        <f t="shared" si="158"/>
        <v>06</v>
      </c>
      <c r="B858" t="str">
        <f t="shared" ca="1" si="159"/>
        <v>PU</v>
      </c>
      <c r="C858" t="str">
        <f t="shared" si="160"/>
        <v>G-4PU</v>
      </c>
      <c r="D858" t="s">
        <v>1158</v>
      </c>
      <c r="E858">
        <f t="shared" ca="1" si="157"/>
        <v>0</v>
      </c>
      <c r="H858" t="str">
        <f t="shared" ca="1" si="156"/>
        <v>'GOOD PU'!</v>
      </c>
      <c r="I858" s="463">
        <f t="shared" ca="1" si="161"/>
        <v>0</v>
      </c>
      <c r="J858" s="463">
        <f t="shared" ca="1" si="162"/>
        <v>0</v>
      </c>
      <c r="K858">
        <f t="shared" ca="1" si="163"/>
        <v>0</v>
      </c>
      <c r="L858" t="str">
        <f t="shared" ca="1" si="164"/>
        <v>'GOOD PU'!</v>
      </c>
      <c r="M858">
        <f t="shared" ca="1" si="165"/>
        <v>0</v>
      </c>
      <c r="N858">
        <f t="shared" ca="1" si="165"/>
        <v>0</v>
      </c>
      <c r="O858" t="str">
        <f t="shared" ca="1" si="166"/>
        <v>D:t</v>
      </c>
      <c r="P858" t="str">
        <f t="shared" ca="1" si="167"/>
        <v>D9:t9</v>
      </c>
    </row>
    <row r="859" spans="1:16">
      <c r="A859" t="str">
        <f t="shared" si="158"/>
        <v>09</v>
      </c>
      <c r="B859" t="str">
        <f t="shared" ca="1" si="159"/>
        <v>PU</v>
      </c>
      <c r="C859" t="str">
        <f t="shared" si="160"/>
        <v>G-4PU</v>
      </c>
      <c r="D859" t="s">
        <v>1159</v>
      </c>
      <c r="E859">
        <f t="shared" ca="1" si="157"/>
        <v>0</v>
      </c>
      <c r="H859" t="str">
        <f t="shared" ca="1" si="156"/>
        <v>'GOOD PU'!</v>
      </c>
      <c r="I859" s="463">
        <f t="shared" ca="1" si="161"/>
        <v>0</v>
      </c>
      <c r="J859" s="463">
        <f t="shared" ca="1" si="162"/>
        <v>0</v>
      </c>
      <c r="K859">
        <f t="shared" ca="1" si="163"/>
        <v>0</v>
      </c>
      <c r="L859" t="str">
        <f t="shared" ca="1" si="164"/>
        <v>'GOOD PU'!</v>
      </c>
      <c r="M859">
        <f t="shared" ca="1" si="165"/>
        <v>0</v>
      </c>
      <c r="N859">
        <f t="shared" ca="1" si="165"/>
        <v>0</v>
      </c>
      <c r="O859" t="str">
        <f t="shared" ca="1" si="166"/>
        <v>D:t</v>
      </c>
      <c r="P859" t="str">
        <f t="shared" ca="1" si="167"/>
        <v>D9:t9</v>
      </c>
    </row>
    <row r="860" spans="1:16">
      <c r="A860" t="str">
        <f t="shared" si="158"/>
        <v>11</v>
      </c>
      <c r="B860" t="str">
        <f t="shared" ca="1" si="159"/>
        <v>PU</v>
      </c>
      <c r="C860" t="str">
        <f t="shared" si="160"/>
        <v>G-4PU</v>
      </c>
      <c r="D860" t="s">
        <v>1160</v>
      </c>
      <c r="E860">
        <f t="shared" ca="1" si="157"/>
        <v>0</v>
      </c>
      <c r="H860" t="str">
        <f t="shared" ca="1" si="156"/>
        <v>'GOOD PU'!</v>
      </c>
      <c r="I860" s="463">
        <f t="shared" ca="1" si="161"/>
        <v>0</v>
      </c>
      <c r="J860" s="463">
        <f t="shared" ca="1" si="162"/>
        <v>0</v>
      </c>
      <c r="K860">
        <f t="shared" ca="1" si="163"/>
        <v>0</v>
      </c>
      <c r="L860" t="str">
        <f t="shared" ca="1" si="164"/>
        <v>'GOOD PU'!</v>
      </c>
      <c r="M860">
        <f t="shared" ca="1" si="165"/>
        <v>0</v>
      </c>
      <c r="N860">
        <f t="shared" ca="1" si="165"/>
        <v>0</v>
      </c>
      <c r="O860" t="str">
        <f t="shared" ca="1" si="166"/>
        <v>D:t</v>
      </c>
      <c r="P860" t="str">
        <f t="shared" ca="1" si="167"/>
        <v>D9:t9</v>
      </c>
    </row>
    <row r="861" spans="1:16">
      <c r="A861" t="str">
        <f t="shared" si="158"/>
        <v>12</v>
      </c>
      <c r="B861" t="str">
        <f t="shared" ca="1" si="159"/>
        <v>PU</v>
      </c>
      <c r="C861" t="str">
        <f t="shared" si="160"/>
        <v>G-4PU</v>
      </c>
      <c r="D861" t="s">
        <v>1161</v>
      </c>
      <c r="E861">
        <f t="shared" ca="1" si="157"/>
        <v>0</v>
      </c>
      <c r="H861" t="str">
        <f t="shared" ca="1" si="156"/>
        <v>'GOOD PU'!</v>
      </c>
      <c r="I861" s="463">
        <f t="shared" ca="1" si="161"/>
        <v>0</v>
      </c>
      <c r="J861" s="463">
        <f t="shared" ca="1" si="162"/>
        <v>0</v>
      </c>
      <c r="K861">
        <f t="shared" ca="1" si="163"/>
        <v>0</v>
      </c>
      <c r="L861" t="str">
        <f t="shared" ca="1" si="164"/>
        <v>'GOOD PU'!</v>
      </c>
      <c r="M861">
        <f t="shared" ca="1" si="165"/>
        <v>0</v>
      </c>
      <c r="N861">
        <f t="shared" ca="1" si="165"/>
        <v>0</v>
      </c>
      <c r="O861" t="str">
        <f t="shared" ca="1" si="166"/>
        <v>D:t</v>
      </c>
      <c r="P861" t="str">
        <f t="shared" ca="1" si="167"/>
        <v>D9:t9</v>
      </c>
    </row>
    <row r="862" spans="1:16">
      <c r="A862" t="str">
        <f t="shared" si="158"/>
        <v>14</v>
      </c>
      <c r="B862" t="str">
        <f t="shared" ca="1" si="159"/>
        <v>PU</v>
      </c>
      <c r="C862" t="str">
        <f t="shared" si="160"/>
        <v>G-4PU</v>
      </c>
      <c r="D862" t="s">
        <v>1162</v>
      </c>
      <c r="E862">
        <f t="shared" ca="1" si="157"/>
        <v>0</v>
      </c>
      <c r="H862" t="str">
        <f t="shared" ca="1" si="156"/>
        <v>'GOOD PU'!</v>
      </c>
      <c r="I862" s="463">
        <f t="shared" ca="1" si="161"/>
        <v>0</v>
      </c>
      <c r="J862" s="463">
        <f t="shared" ca="1" si="162"/>
        <v>0</v>
      </c>
      <c r="K862">
        <f t="shared" ca="1" si="163"/>
        <v>0</v>
      </c>
      <c r="L862" t="str">
        <f t="shared" ca="1" si="164"/>
        <v>'GOOD PU'!</v>
      </c>
      <c r="M862">
        <f t="shared" ca="1" si="165"/>
        <v>0</v>
      </c>
      <c r="N862">
        <f t="shared" ca="1" si="165"/>
        <v>0</v>
      </c>
      <c r="O862" t="str">
        <f t="shared" ca="1" si="166"/>
        <v>D:t</v>
      </c>
      <c r="P862" t="str">
        <f t="shared" ca="1" si="167"/>
        <v>D9:t9</v>
      </c>
    </row>
    <row r="863" spans="1:16">
      <c r="A863" t="str">
        <f t="shared" si="158"/>
        <v>01</v>
      </c>
      <c r="B863" t="e">
        <f t="shared" ca="1" si="159"/>
        <v>#N/A</v>
      </c>
      <c r="C863" t="str">
        <f t="shared" si="160"/>
        <v>G-5-GRP</v>
      </c>
      <c r="D863" t="s">
        <v>689</v>
      </c>
      <c r="E863">
        <f t="shared" ca="1" si="157"/>
        <v>0</v>
      </c>
      <c r="H863" t="str">
        <f t="shared" ca="1" si="156"/>
        <v/>
      </c>
      <c r="I863" s="463">
        <f t="shared" ca="1" si="161"/>
        <v>0</v>
      </c>
      <c r="J863" s="463">
        <f t="shared" ca="1" si="162"/>
        <v>0</v>
      </c>
      <c r="K863">
        <f t="shared" ca="1" si="163"/>
        <v>0</v>
      </c>
      <c r="L863">
        <f t="shared" ca="1" si="164"/>
        <v>0</v>
      </c>
      <c r="M863">
        <f t="shared" ca="1" si="165"/>
        <v>0</v>
      </c>
      <c r="N863">
        <f t="shared" ca="1" si="165"/>
        <v>0</v>
      </c>
      <c r="O863" t="e">
        <f t="shared" ca="1" si="166"/>
        <v>#N/A</v>
      </c>
      <c r="P863" t="e">
        <f t="shared" ca="1" si="167"/>
        <v>#N/A</v>
      </c>
    </row>
    <row r="864" spans="1:16">
      <c r="A864" t="str">
        <f t="shared" si="158"/>
        <v>02</v>
      </c>
      <c r="B864" t="e">
        <f t="shared" ca="1" si="159"/>
        <v>#N/A</v>
      </c>
      <c r="C864" t="str">
        <f t="shared" si="160"/>
        <v>G-5-GRP</v>
      </c>
      <c r="D864" t="s">
        <v>690</v>
      </c>
      <c r="E864">
        <f t="shared" ca="1" si="157"/>
        <v>0</v>
      </c>
      <c r="H864" t="str">
        <f t="shared" ca="1" si="156"/>
        <v/>
      </c>
      <c r="I864" s="463">
        <f t="shared" ca="1" si="161"/>
        <v>0</v>
      </c>
      <c r="J864" s="463">
        <f t="shared" ca="1" si="162"/>
        <v>0</v>
      </c>
      <c r="K864">
        <f t="shared" ca="1" si="163"/>
        <v>0</v>
      </c>
      <c r="L864">
        <f t="shared" ca="1" si="164"/>
        <v>0</v>
      </c>
      <c r="M864">
        <f t="shared" ca="1" si="165"/>
        <v>0</v>
      </c>
      <c r="N864">
        <f t="shared" ca="1" si="165"/>
        <v>0</v>
      </c>
      <c r="O864" t="e">
        <f t="shared" ca="1" si="166"/>
        <v>#N/A</v>
      </c>
      <c r="P864" t="e">
        <f t="shared" ca="1" si="167"/>
        <v>#N/A</v>
      </c>
    </row>
    <row r="865" spans="1:16">
      <c r="A865" t="str">
        <f t="shared" si="158"/>
        <v>03</v>
      </c>
      <c r="B865" t="e">
        <f t="shared" ca="1" si="159"/>
        <v>#N/A</v>
      </c>
      <c r="C865" t="str">
        <f t="shared" si="160"/>
        <v>G-5-GRP</v>
      </c>
      <c r="D865" t="s">
        <v>691</v>
      </c>
      <c r="E865">
        <f t="shared" ca="1" si="157"/>
        <v>0</v>
      </c>
      <c r="H865" t="str">
        <f t="shared" ca="1" si="156"/>
        <v/>
      </c>
      <c r="I865" s="463">
        <f t="shared" ca="1" si="161"/>
        <v>0</v>
      </c>
      <c r="J865" s="463">
        <f t="shared" ca="1" si="162"/>
        <v>0</v>
      </c>
      <c r="K865">
        <f t="shared" ca="1" si="163"/>
        <v>0</v>
      </c>
      <c r="L865">
        <f t="shared" ca="1" si="164"/>
        <v>0</v>
      </c>
      <c r="M865">
        <f t="shared" ca="1" si="165"/>
        <v>0</v>
      </c>
      <c r="N865">
        <f t="shared" ca="1" si="165"/>
        <v>0</v>
      </c>
      <c r="O865" t="e">
        <f t="shared" ca="1" si="166"/>
        <v>#N/A</v>
      </c>
      <c r="P865" t="e">
        <f t="shared" ca="1" si="167"/>
        <v>#N/A</v>
      </c>
    </row>
    <row r="866" spans="1:16">
      <c r="A866" t="str">
        <f t="shared" si="158"/>
        <v>04</v>
      </c>
      <c r="B866" t="e">
        <f t="shared" ca="1" si="159"/>
        <v>#N/A</v>
      </c>
      <c r="C866" t="str">
        <f t="shared" si="160"/>
        <v>G-5-GRP</v>
      </c>
      <c r="D866" t="s">
        <v>692</v>
      </c>
      <c r="E866">
        <f t="shared" ca="1" si="157"/>
        <v>0</v>
      </c>
      <c r="H866" t="str">
        <f t="shared" ca="1" si="156"/>
        <v/>
      </c>
      <c r="I866" s="463">
        <f t="shared" ca="1" si="161"/>
        <v>0</v>
      </c>
      <c r="J866" s="463">
        <f t="shared" ca="1" si="162"/>
        <v>0</v>
      </c>
      <c r="K866">
        <f t="shared" ca="1" si="163"/>
        <v>0</v>
      </c>
      <c r="L866">
        <f t="shared" ca="1" si="164"/>
        <v>0</v>
      </c>
      <c r="M866">
        <f t="shared" ca="1" si="165"/>
        <v>0</v>
      </c>
      <c r="N866">
        <f t="shared" ca="1" si="165"/>
        <v>0</v>
      </c>
      <c r="O866" t="e">
        <f t="shared" ca="1" si="166"/>
        <v>#N/A</v>
      </c>
      <c r="P866" t="e">
        <f t="shared" ca="1" si="167"/>
        <v>#N/A</v>
      </c>
    </row>
    <row r="867" spans="1:16">
      <c r="A867" t="str">
        <f t="shared" si="158"/>
        <v>05</v>
      </c>
      <c r="B867" t="e">
        <f t="shared" ca="1" si="159"/>
        <v>#N/A</v>
      </c>
      <c r="C867" t="str">
        <f t="shared" si="160"/>
        <v>G-5-GRP</v>
      </c>
      <c r="D867" t="s">
        <v>693</v>
      </c>
      <c r="E867">
        <f t="shared" ca="1" si="157"/>
        <v>0</v>
      </c>
      <c r="H867" t="str">
        <f t="shared" ca="1" si="156"/>
        <v/>
      </c>
      <c r="I867" s="463">
        <f t="shared" ca="1" si="161"/>
        <v>0</v>
      </c>
      <c r="J867" s="463">
        <f t="shared" ca="1" si="162"/>
        <v>0</v>
      </c>
      <c r="K867">
        <f t="shared" ca="1" si="163"/>
        <v>0</v>
      </c>
      <c r="L867">
        <f t="shared" ca="1" si="164"/>
        <v>0</v>
      </c>
      <c r="M867">
        <f t="shared" ca="1" si="165"/>
        <v>0</v>
      </c>
      <c r="N867">
        <f t="shared" ca="1" si="165"/>
        <v>0</v>
      </c>
      <c r="O867" t="e">
        <f t="shared" ca="1" si="166"/>
        <v>#N/A</v>
      </c>
      <c r="P867" t="e">
        <f t="shared" ca="1" si="167"/>
        <v>#N/A</v>
      </c>
    </row>
    <row r="868" spans="1:16">
      <c r="A868" t="str">
        <f t="shared" si="158"/>
        <v>06</v>
      </c>
      <c r="B868" t="e">
        <f t="shared" ca="1" si="159"/>
        <v>#N/A</v>
      </c>
      <c r="C868" t="str">
        <f t="shared" si="160"/>
        <v>G-5-GRP</v>
      </c>
      <c r="D868" t="s">
        <v>694</v>
      </c>
      <c r="E868">
        <f t="shared" ca="1" si="157"/>
        <v>0</v>
      </c>
      <c r="H868" t="str">
        <f t="shared" ca="1" si="156"/>
        <v/>
      </c>
      <c r="I868" s="463">
        <f t="shared" ca="1" si="161"/>
        <v>0</v>
      </c>
      <c r="J868" s="463">
        <f t="shared" ca="1" si="162"/>
        <v>0</v>
      </c>
      <c r="K868">
        <f t="shared" ca="1" si="163"/>
        <v>0</v>
      </c>
      <c r="L868">
        <f t="shared" ca="1" si="164"/>
        <v>0</v>
      </c>
      <c r="M868">
        <f t="shared" ca="1" si="165"/>
        <v>0</v>
      </c>
      <c r="N868">
        <f t="shared" ca="1" si="165"/>
        <v>0</v>
      </c>
      <c r="O868" t="e">
        <f t="shared" ca="1" si="166"/>
        <v>#N/A</v>
      </c>
      <c r="P868" t="e">
        <f t="shared" ca="1" si="167"/>
        <v>#N/A</v>
      </c>
    </row>
    <row r="869" spans="1:16">
      <c r="A869" t="str">
        <f t="shared" si="158"/>
        <v>07</v>
      </c>
      <c r="B869" t="e">
        <f t="shared" ca="1" si="159"/>
        <v>#N/A</v>
      </c>
      <c r="C869" t="str">
        <f t="shared" si="160"/>
        <v>G-5-GRP</v>
      </c>
      <c r="D869" t="s">
        <v>695</v>
      </c>
      <c r="E869">
        <f t="shared" ca="1" si="157"/>
        <v>0</v>
      </c>
      <c r="H869" t="str">
        <f t="shared" ca="1" si="156"/>
        <v/>
      </c>
      <c r="I869" s="463">
        <f t="shared" ca="1" si="161"/>
        <v>0</v>
      </c>
      <c r="J869" s="463">
        <f t="shared" ca="1" si="162"/>
        <v>0</v>
      </c>
      <c r="K869">
        <f t="shared" ca="1" si="163"/>
        <v>0</v>
      </c>
      <c r="L869">
        <f t="shared" ca="1" si="164"/>
        <v>0</v>
      </c>
      <c r="M869">
        <f t="shared" ca="1" si="165"/>
        <v>0</v>
      </c>
      <c r="N869">
        <f t="shared" ca="1" si="165"/>
        <v>0</v>
      </c>
      <c r="O869" t="e">
        <f t="shared" ca="1" si="166"/>
        <v>#N/A</v>
      </c>
      <c r="P869" t="e">
        <f t="shared" ca="1" si="167"/>
        <v>#N/A</v>
      </c>
    </row>
    <row r="870" spans="1:16">
      <c r="A870" t="str">
        <f t="shared" si="158"/>
        <v>08</v>
      </c>
      <c r="B870" t="e">
        <f t="shared" ca="1" si="159"/>
        <v>#N/A</v>
      </c>
      <c r="C870" t="str">
        <f t="shared" si="160"/>
        <v>G-5-GRP</v>
      </c>
      <c r="D870" t="s">
        <v>696</v>
      </c>
      <c r="E870">
        <f t="shared" ca="1" si="157"/>
        <v>0</v>
      </c>
      <c r="H870" t="str">
        <f t="shared" ca="1" si="156"/>
        <v/>
      </c>
      <c r="I870" s="463">
        <f t="shared" ca="1" si="161"/>
        <v>0</v>
      </c>
      <c r="J870" s="463">
        <f t="shared" ca="1" si="162"/>
        <v>0</v>
      </c>
      <c r="K870">
        <f t="shared" ca="1" si="163"/>
        <v>0</v>
      </c>
      <c r="L870">
        <f t="shared" ca="1" si="164"/>
        <v>0</v>
      </c>
      <c r="M870">
        <f t="shared" ca="1" si="165"/>
        <v>0</v>
      </c>
      <c r="N870">
        <f t="shared" ca="1" si="165"/>
        <v>0</v>
      </c>
      <c r="O870" t="e">
        <f t="shared" ca="1" si="166"/>
        <v>#N/A</v>
      </c>
      <c r="P870" t="e">
        <f t="shared" ca="1" si="167"/>
        <v>#N/A</v>
      </c>
    </row>
    <row r="871" spans="1:16">
      <c r="A871" t="str">
        <f t="shared" si="158"/>
        <v>09</v>
      </c>
      <c r="B871" t="e">
        <f t="shared" ca="1" si="159"/>
        <v>#N/A</v>
      </c>
      <c r="C871" t="str">
        <f t="shared" si="160"/>
        <v>G-5-GRP</v>
      </c>
      <c r="D871" t="s">
        <v>697</v>
      </c>
      <c r="E871">
        <f t="shared" ca="1" si="157"/>
        <v>0</v>
      </c>
      <c r="H871" t="str">
        <f t="shared" ca="1" si="156"/>
        <v/>
      </c>
      <c r="I871" s="463">
        <f t="shared" ca="1" si="161"/>
        <v>0</v>
      </c>
      <c r="J871" s="463">
        <f t="shared" ca="1" si="162"/>
        <v>0</v>
      </c>
      <c r="K871">
        <f t="shared" ca="1" si="163"/>
        <v>0</v>
      </c>
      <c r="L871">
        <f t="shared" ca="1" si="164"/>
        <v>0</v>
      </c>
      <c r="M871">
        <f t="shared" ca="1" si="165"/>
        <v>0</v>
      </c>
      <c r="N871">
        <f t="shared" ca="1" si="165"/>
        <v>0</v>
      </c>
      <c r="O871" t="e">
        <f t="shared" ca="1" si="166"/>
        <v>#N/A</v>
      </c>
      <c r="P871" t="e">
        <f t="shared" ca="1" si="167"/>
        <v>#N/A</v>
      </c>
    </row>
    <row r="872" spans="1:16">
      <c r="A872" t="str">
        <f t="shared" si="158"/>
        <v>10</v>
      </c>
      <c r="B872" t="e">
        <f t="shared" ca="1" si="159"/>
        <v>#N/A</v>
      </c>
      <c r="C872" t="str">
        <f t="shared" si="160"/>
        <v>G-5-GRP</v>
      </c>
      <c r="D872" t="s">
        <v>698</v>
      </c>
      <c r="E872">
        <f t="shared" ca="1" si="157"/>
        <v>0</v>
      </c>
      <c r="H872" t="str">
        <f t="shared" ca="1" si="156"/>
        <v/>
      </c>
      <c r="I872" s="463">
        <f t="shared" ca="1" si="161"/>
        <v>0</v>
      </c>
      <c r="J872" s="463">
        <f t="shared" ca="1" si="162"/>
        <v>0</v>
      </c>
      <c r="K872">
        <f t="shared" ca="1" si="163"/>
        <v>0</v>
      </c>
      <c r="L872">
        <f t="shared" ca="1" si="164"/>
        <v>0</v>
      </c>
      <c r="M872">
        <f t="shared" ca="1" si="165"/>
        <v>0</v>
      </c>
      <c r="N872">
        <f t="shared" ca="1" si="165"/>
        <v>0</v>
      </c>
      <c r="O872" t="e">
        <f t="shared" ca="1" si="166"/>
        <v>#N/A</v>
      </c>
      <c r="P872" t="e">
        <f t="shared" ca="1" si="167"/>
        <v>#N/A</v>
      </c>
    </row>
    <row r="873" spans="1:16">
      <c r="A873" t="str">
        <f t="shared" si="158"/>
        <v>100</v>
      </c>
      <c r="B873" t="e">
        <f t="shared" ca="1" si="159"/>
        <v>#N/A</v>
      </c>
      <c r="C873" t="str">
        <f t="shared" si="160"/>
        <v>G-5-GRP</v>
      </c>
      <c r="D873" t="s">
        <v>699</v>
      </c>
      <c r="E873">
        <f t="shared" ca="1" si="157"/>
        <v>0</v>
      </c>
      <c r="H873" t="str">
        <f t="shared" ca="1" si="156"/>
        <v/>
      </c>
      <c r="I873" s="463">
        <f t="shared" ca="1" si="161"/>
        <v>0</v>
      </c>
      <c r="J873" s="463">
        <f t="shared" ca="1" si="162"/>
        <v>0</v>
      </c>
      <c r="K873">
        <f t="shared" ca="1" si="163"/>
        <v>0</v>
      </c>
      <c r="L873">
        <f t="shared" ca="1" si="164"/>
        <v>0</v>
      </c>
      <c r="M873">
        <f t="shared" ca="1" si="165"/>
        <v>0</v>
      </c>
      <c r="N873">
        <f t="shared" ca="1" si="165"/>
        <v>0</v>
      </c>
      <c r="O873" t="e">
        <f t="shared" ca="1" si="166"/>
        <v>#N/A</v>
      </c>
      <c r="P873" t="e">
        <f t="shared" ca="1" si="167"/>
        <v>#N/A</v>
      </c>
    </row>
    <row r="874" spans="1:16">
      <c r="A874" t="str">
        <f t="shared" si="158"/>
        <v>11</v>
      </c>
      <c r="B874" t="e">
        <f t="shared" ca="1" si="159"/>
        <v>#N/A</v>
      </c>
      <c r="C874" t="str">
        <f t="shared" si="160"/>
        <v>G-5-GRP</v>
      </c>
      <c r="D874" t="s">
        <v>700</v>
      </c>
      <c r="E874">
        <f t="shared" ca="1" si="157"/>
        <v>0</v>
      </c>
      <c r="H874" t="str">
        <f t="shared" ca="1" si="156"/>
        <v/>
      </c>
      <c r="I874" s="463">
        <f t="shared" ca="1" si="161"/>
        <v>0</v>
      </c>
      <c r="J874" s="463">
        <f t="shared" ca="1" si="162"/>
        <v>0</v>
      </c>
      <c r="K874">
        <f t="shared" ca="1" si="163"/>
        <v>0</v>
      </c>
      <c r="L874">
        <f t="shared" ca="1" si="164"/>
        <v>0</v>
      </c>
      <c r="M874">
        <f t="shared" ca="1" si="165"/>
        <v>0</v>
      </c>
      <c r="N874">
        <f t="shared" ca="1" si="165"/>
        <v>0</v>
      </c>
      <c r="O874" t="e">
        <f t="shared" ca="1" si="166"/>
        <v>#N/A</v>
      </c>
      <c r="P874" t="e">
        <f t="shared" ca="1" si="167"/>
        <v>#N/A</v>
      </c>
    </row>
    <row r="875" spans="1:16">
      <c r="A875" t="str">
        <f t="shared" si="158"/>
        <v>12</v>
      </c>
      <c r="B875" t="e">
        <f t="shared" ca="1" si="159"/>
        <v>#N/A</v>
      </c>
      <c r="C875" t="str">
        <f t="shared" si="160"/>
        <v>G-5-GRP</v>
      </c>
      <c r="D875" t="s">
        <v>701</v>
      </c>
      <c r="E875">
        <f t="shared" ca="1" si="157"/>
        <v>0</v>
      </c>
      <c r="H875" t="str">
        <f t="shared" ca="1" si="156"/>
        <v/>
      </c>
      <c r="I875" s="463">
        <f t="shared" ca="1" si="161"/>
        <v>0</v>
      </c>
      <c r="J875" s="463">
        <f t="shared" ca="1" si="162"/>
        <v>0</v>
      </c>
      <c r="K875">
        <f t="shared" ca="1" si="163"/>
        <v>0</v>
      </c>
      <c r="L875">
        <f t="shared" ca="1" si="164"/>
        <v>0</v>
      </c>
      <c r="M875">
        <f t="shared" ca="1" si="165"/>
        <v>0</v>
      </c>
      <c r="N875">
        <f t="shared" ca="1" si="165"/>
        <v>0</v>
      </c>
      <c r="O875" t="e">
        <f t="shared" ca="1" si="166"/>
        <v>#N/A</v>
      </c>
      <c r="P875" t="e">
        <f t="shared" ca="1" si="167"/>
        <v>#N/A</v>
      </c>
    </row>
    <row r="876" spans="1:16">
      <c r="A876" t="str">
        <f t="shared" si="158"/>
        <v>13</v>
      </c>
      <c r="B876" t="e">
        <f t="shared" ca="1" si="159"/>
        <v>#N/A</v>
      </c>
      <c r="C876" t="str">
        <f t="shared" si="160"/>
        <v>G-5-GRP</v>
      </c>
      <c r="D876" t="s">
        <v>702</v>
      </c>
      <c r="E876">
        <f t="shared" ca="1" si="157"/>
        <v>0</v>
      </c>
      <c r="H876" t="str">
        <f t="shared" ca="1" si="156"/>
        <v/>
      </c>
      <c r="I876" s="463">
        <f t="shared" ca="1" si="161"/>
        <v>0</v>
      </c>
      <c r="J876" s="463">
        <f t="shared" ca="1" si="162"/>
        <v>0</v>
      </c>
      <c r="K876">
        <f t="shared" ca="1" si="163"/>
        <v>0</v>
      </c>
      <c r="L876">
        <f t="shared" ca="1" si="164"/>
        <v>0</v>
      </c>
      <c r="M876">
        <f t="shared" ca="1" si="165"/>
        <v>0</v>
      </c>
      <c r="N876">
        <f t="shared" ca="1" si="165"/>
        <v>0</v>
      </c>
      <c r="O876" t="e">
        <f t="shared" ca="1" si="166"/>
        <v>#N/A</v>
      </c>
      <c r="P876" t="e">
        <f t="shared" ca="1" si="167"/>
        <v>#N/A</v>
      </c>
    </row>
    <row r="877" spans="1:16">
      <c r="A877" t="str">
        <f t="shared" si="158"/>
        <v>15</v>
      </c>
      <c r="B877" t="e">
        <f t="shared" ca="1" si="159"/>
        <v>#N/A</v>
      </c>
      <c r="C877" t="str">
        <f t="shared" si="160"/>
        <v>G-5-GRP</v>
      </c>
      <c r="D877" t="s">
        <v>703</v>
      </c>
      <c r="E877">
        <f t="shared" ca="1" si="157"/>
        <v>0</v>
      </c>
      <c r="H877" t="str">
        <f t="shared" ca="1" si="156"/>
        <v/>
      </c>
      <c r="I877" s="463">
        <f t="shared" ca="1" si="161"/>
        <v>0</v>
      </c>
      <c r="J877" s="463">
        <f t="shared" ca="1" si="162"/>
        <v>0</v>
      </c>
      <c r="K877">
        <f t="shared" ca="1" si="163"/>
        <v>0</v>
      </c>
      <c r="L877">
        <f t="shared" ca="1" si="164"/>
        <v>0</v>
      </c>
      <c r="M877">
        <f t="shared" ca="1" si="165"/>
        <v>0</v>
      </c>
      <c r="N877">
        <f t="shared" ca="1" si="165"/>
        <v>0</v>
      </c>
      <c r="O877" t="e">
        <f t="shared" ca="1" si="166"/>
        <v>#N/A</v>
      </c>
      <c r="P877" t="e">
        <f t="shared" ca="1" si="167"/>
        <v>#N/A</v>
      </c>
    </row>
    <row r="878" spans="1:16">
      <c r="A878" t="str">
        <f t="shared" si="158"/>
        <v>19</v>
      </c>
      <c r="B878" t="e">
        <f t="shared" ca="1" si="159"/>
        <v>#N/A</v>
      </c>
      <c r="C878" t="str">
        <f t="shared" si="160"/>
        <v>G-5-GRP</v>
      </c>
      <c r="D878" t="s">
        <v>1457</v>
      </c>
      <c r="E878">
        <f t="shared" ca="1" si="157"/>
        <v>0</v>
      </c>
      <c r="H878" t="str">
        <f t="shared" ca="1" si="156"/>
        <v/>
      </c>
      <c r="I878" s="463">
        <f t="shared" ca="1" si="161"/>
        <v>0</v>
      </c>
      <c r="J878" s="463">
        <f t="shared" ca="1" si="162"/>
        <v>0</v>
      </c>
      <c r="K878">
        <f t="shared" ca="1" si="163"/>
        <v>0</v>
      </c>
      <c r="L878">
        <f t="shared" ca="1" si="164"/>
        <v>0</v>
      </c>
      <c r="M878">
        <f t="shared" ca="1" si="165"/>
        <v>0</v>
      </c>
      <c r="N878">
        <f t="shared" ca="1" si="165"/>
        <v>0</v>
      </c>
      <c r="O878" t="e">
        <f t="shared" ca="1" si="166"/>
        <v>#N/A</v>
      </c>
      <c r="P878" t="e">
        <f t="shared" ca="1" si="167"/>
        <v>#N/A</v>
      </c>
    </row>
    <row r="879" spans="1:16">
      <c r="A879" t="str">
        <f t="shared" si="158"/>
        <v>34</v>
      </c>
      <c r="B879" t="e">
        <f t="shared" ca="1" si="159"/>
        <v>#N/A</v>
      </c>
      <c r="C879" t="str">
        <f t="shared" si="160"/>
        <v>G-5-GRP</v>
      </c>
      <c r="D879" t="s">
        <v>1458</v>
      </c>
      <c r="E879">
        <f t="shared" ca="1" si="157"/>
        <v>0</v>
      </c>
      <c r="H879" t="str">
        <f t="shared" ca="1" si="156"/>
        <v/>
      </c>
      <c r="I879" s="463">
        <f t="shared" ca="1" si="161"/>
        <v>0</v>
      </c>
      <c r="J879" s="463">
        <f t="shared" ca="1" si="162"/>
        <v>0</v>
      </c>
      <c r="K879">
        <f t="shared" ca="1" si="163"/>
        <v>0</v>
      </c>
      <c r="L879">
        <f t="shared" ca="1" si="164"/>
        <v>0</v>
      </c>
      <c r="M879">
        <f t="shared" ca="1" si="165"/>
        <v>0</v>
      </c>
      <c r="N879">
        <f t="shared" ca="1" si="165"/>
        <v>0</v>
      </c>
      <c r="O879" t="e">
        <f t="shared" ca="1" si="166"/>
        <v>#N/A</v>
      </c>
      <c r="P879" t="e">
        <f t="shared" ca="1" si="167"/>
        <v>#N/A</v>
      </c>
    </row>
    <row r="880" spans="1:16">
      <c r="A880" t="str">
        <f t="shared" si="158"/>
        <v>35</v>
      </c>
      <c r="B880" t="e">
        <f t="shared" ca="1" si="159"/>
        <v>#N/A</v>
      </c>
      <c r="C880" t="str">
        <f t="shared" si="160"/>
        <v>G-5-GRP</v>
      </c>
      <c r="D880" t="s">
        <v>1459</v>
      </c>
      <c r="E880">
        <f t="shared" ca="1" si="157"/>
        <v>0</v>
      </c>
      <c r="H880" t="str">
        <f t="shared" ca="1" si="156"/>
        <v/>
      </c>
      <c r="I880" s="463">
        <f t="shared" ca="1" si="161"/>
        <v>0</v>
      </c>
      <c r="J880" s="463">
        <f t="shared" ca="1" si="162"/>
        <v>0</v>
      </c>
      <c r="K880">
        <f t="shared" ca="1" si="163"/>
        <v>0</v>
      </c>
      <c r="L880">
        <f t="shared" ca="1" si="164"/>
        <v>0</v>
      </c>
      <c r="M880">
        <f t="shared" ca="1" si="165"/>
        <v>0</v>
      </c>
      <c r="N880">
        <f t="shared" ca="1" si="165"/>
        <v>0</v>
      </c>
      <c r="O880" t="e">
        <f t="shared" ca="1" si="166"/>
        <v>#N/A</v>
      </c>
      <c r="P880" t="e">
        <f t="shared" ca="1" si="167"/>
        <v>#N/A</v>
      </c>
    </row>
    <row r="881" spans="1:16">
      <c r="A881" t="str">
        <f t="shared" si="158"/>
        <v>36</v>
      </c>
      <c r="B881" t="e">
        <f t="shared" ca="1" si="159"/>
        <v>#N/A</v>
      </c>
      <c r="C881" t="str">
        <f t="shared" si="160"/>
        <v>G-5-GRP</v>
      </c>
      <c r="D881" t="s">
        <v>1460</v>
      </c>
      <c r="E881">
        <f t="shared" ca="1" si="157"/>
        <v>0</v>
      </c>
      <c r="H881" t="str">
        <f t="shared" ca="1" si="156"/>
        <v/>
      </c>
      <c r="I881" s="463">
        <f t="shared" ca="1" si="161"/>
        <v>0</v>
      </c>
      <c r="J881" s="463">
        <f t="shared" ca="1" si="162"/>
        <v>0</v>
      </c>
      <c r="K881">
        <f t="shared" ca="1" si="163"/>
        <v>0</v>
      </c>
      <c r="L881">
        <f t="shared" ca="1" si="164"/>
        <v>0</v>
      </c>
      <c r="M881">
        <f t="shared" ca="1" si="165"/>
        <v>0</v>
      </c>
      <c r="N881">
        <f t="shared" ca="1" si="165"/>
        <v>0</v>
      </c>
      <c r="O881" t="e">
        <f t="shared" ca="1" si="166"/>
        <v>#N/A</v>
      </c>
      <c r="P881" t="e">
        <f t="shared" ca="1" si="167"/>
        <v>#N/A</v>
      </c>
    </row>
    <row r="882" spans="1:16">
      <c r="A882" t="str">
        <f t="shared" si="158"/>
        <v>01</v>
      </c>
      <c r="B882" t="str">
        <f t="shared" ca="1" si="159"/>
        <v>PE</v>
      </c>
      <c r="C882" t="str">
        <f t="shared" si="160"/>
        <v>G-5PE</v>
      </c>
      <c r="D882" t="s">
        <v>247</v>
      </c>
      <c r="E882">
        <f t="shared" ca="1" si="157"/>
        <v>0</v>
      </c>
      <c r="H882" t="str">
        <f t="shared" ca="1" si="156"/>
        <v>'GOOD PE'!</v>
      </c>
      <c r="I882" s="463">
        <f t="shared" ca="1" si="161"/>
        <v>0</v>
      </c>
      <c r="J882" s="463">
        <f t="shared" ca="1" si="162"/>
        <v>0</v>
      </c>
      <c r="K882">
        <f t="shared" ca="1" si="163"/>
        <v>0</v>
      </c>
      <c r="L882">
        <f t="shared" ca="1" si="164"/>
        <v>0</v>
      </c>
      <c r="M882" t="str">
        <f t="shared" ca="1" si="165"/>
        <v>'GOOD PE'!</v>
      </c>
      <c r="N882">
        <f t="shared" ca="1" si="165"/>
        <v>0</v>
      </c>
      <c r="O882" t="str">
        <f t="shared" ca="1" si="166"/>
        <v>C:AP</v>
      </c>
      <c r="P882" t="str">
        <f t="shared" ca="1" si="167"/>
        <v>C9:AP9</v>
      </c>
    </row>
    <row r="883" spans="1:16">
      <c r="A883" t="str">
        <f t="shared" si="158"/>
        <v>02</v>
      </c>
      <c r="B883" t="str">
        <f t="shared" ca="1" si="159"/>
        <v>PE</v>
      </c>
      <c r="C883" t="str">
        <f t="shared" si="160"/>
        <v>G-5PE</v>
      </c>
      <c r="D883" t="s">
        <v>248</v>
      </c>
      <c r="E883">
        <f t="shared" ca="1" si="157"/>
        <v>0</v>
      </c>
      <c r="H883" t="str">
        <f t="shared" ca="1" si="156"/>
        <v>'GOOD PE'!</v>
      </c>
      <c r="I883" s="463">
        <f t="shared" ca="1" si="161"/>
        <v>0</v>
      </c>
      <c r="J883" s="463">
        <f t="shared" ca="1" si="162"/>
        <v>0</v>
      </c>
      <c r="K883">
        <f t="shared" ca="1" si="163"/>
        <v>0</v>
      </c>
      <c r="L883">
        <f t="shared" ca="1" si="164"/>
        <v>0</v>
      </c>
      <c r="M883" t="str">
        <f t="shared" ca="1" si="165"/>
        <v>'GOOD PE'!</v>
      </c>
      <c r="N883">
        <f t="shared" ca="1" si="165"/>
        <v>0</v>
      </c>
      <c r="O883" t="str">
        <f t="shared" ca="1" si="166"/>
        <v>C:AP</v>
      </c>
      <c r="P883" t="str">
        <f t="shared" ca="1" si="167"/>
        <v>C9:AP9</v>
      </c>
    </row>
    <row r="884" spans="1:16">
      <c r="A884" t="str">
        <f t="shared" si="158"/>
        <v>03</v>
      </c>
      <c r="B884" t="str">
        <f t="shared" ca="1" si="159"/>
        <v>PE</v>
      </c>
      <c r="C884" t="str">
        <f t="shared" si="160"/>
        <v>G-5PE</v>
      </c>
      <c r="D884" t="s">
        <v>249</v>
      </c>
      <c r="E884">
        <f t="shared" ca="1" si="157"/>
        <v>0</v>
      </c>
      <c r="H884" t="str">
        <f t="shared" ref="H884:H922" ca="1" si="168">IF(I884&lt;&gt;0,I884,IF(J884&lt;&gt;0,J884,IF(K884&lt;&gt;0,K884,IF(L884&lt;&gt;0,L884,IF(M884&lt;&gt;0,M884,"")))))</f>
        <v>'GOOD PE'!</v>
      </c>
      <c r="I884" s="463">
        <f t="shared" ca="1" si="161"/>
        <v>0</v>
      </c>
      <c r="J884" s="463">
        <f t="shared" ca="1" si="162"/>
        <v>0</v>
      </c>
      <c r="K884">
        <f t="shared" ca="1" si="163"/>
        <v>0</v>
      </c>
      <c r="L884">
        <f t="shared" ca="1" si="164"/>
        <v>0</v>
      </c>
      <c r="M884" t="str">
        <f t="shared" ca="1" si="165"/>
        <v>'GOOD PE'!</v>
      </c>
      <c r="N884">
        <f t="shared" ca="1" si="165"/>
        <v>0</v>
      </c>
      <c r="O884" t="str">
        <f t="shared" ca="1" si="166"/>
        <v>C:AP</v>
      </c>
      <c r="P884" t="str">
        <f t="shared" ca="1" si="167"/>
        <v>C9:AP9</v>
      </c>
    </row>
    <row r="885" spans="1:16">
      <c r="A885" t="str">
        <f t="shared" si="158"/>
        <v>04</v>
      </c>
      <c r="B885" t="str">
        <f t="shared" ca="1" si="159"/>
        <v>PE</v>
      </c>
      <c r="C885" t="str">
        <f t="shared" si="160"/>
        <v>G-5PE</v>
      </c>
      <c r="D885" t="s">
        <v>250</v>
      </c>
      <c r="E885">
        <f t="shared" ca="1" si="157"/>
        <v>0</v>
      </c>
      <c r="H885" t="str">
        <f t="shared" ca="1" si="168"/>
        <v>'GOOD PE'!</v>
      </c>
      <c r="I885" s="463">
        <f t="shared" ca="1" si="161"/>
        <v>0</v>
      </c>
      <c r="J885" s="463">
        <f t="shared" ca="1" si="162"/>
        <v>0</v>
      </c>
      <c r="K885">
        <f t="shared" ca="1" si="163"/>
        <v>0</v>
      </c>
      <c r="L885">
        <f t="shared" ca="1" si="164"/>
        <v>0</v>
      </c>
      <c r="M885" t="str">
        <f t="shared" ca="1" si="165"/>
        <v>'GOOD PE'!</v>
      </c>
      <c r="N885">
        <f t="shared" ca="1" si="165"/>
        <v>0</v>
      </c>
      <c r="O885" t="str">
        <f t="shared" ca="1" si="166"/>
        <v>C:AP</v>
      </c>
      <c r="P885" t="str">
        <f t="shared" ca="1" si="167"/>
        <v>C9:AP9</v>
      </c>
    </row>
    <row r="886" spans="1:16">
      <c r="A886" t="str">
        <f t="shared" si="158"/>
        <v>05</v>
      </c>
      <c r="B886" t="str">
        <f t="shared" ca="1" si="159"/>
        <v>PE</v>
      </c>
      <c r="C886" t="str">
        <f t="shared" si="160"/>
        <v>G-5PE</v>
      </c>
      <c r="D886" t="s">
        <v>251</v>
      </c>
      <c r="E886">
        <f t="shared" ca="1" si="157"/>
        <v>0</v>
      </c>
      <c r="H886" t="str">
        <f t="shared" ca="1" si="168"/>
        <v>'GOOD PE'!</v>
      </c>
      <c r="I886" s="463">
        <f t="shared" ca="1" si="161"/>
        <v>0</v>
      </c>
      <c r="J886" s="463">
        <f t="shared" ca="1" si="162"/>
        <v>0</v>
      </c>
      <c r="K886">
        <f t="shared" ca="1" si="163"/>
        <v>0</v>
      </c>
      <c r="L886">
        <f t="shared" ca="1" si="164"/>
        <v>0</v>
      </c>
      <c r="M886" t="str">
        <f t="shared" ca="1" si="165"/>
        <v>'GOOD PE'!</v>
      </c>
      <c r="N886">
        <f t="shared" ca="1" si="165"/>
        <v>0</v>
      </c>
      <c r="O886" t="str">
        <f t="shared" ca="1" si="166"/>
        <v>C:AP</v>
      </c>
      <c r="P886" t="str">
        <f t="shared" ca="1" si="167"/>
        <v>C9:AP9</v>
      </c>
    </row>
    <row r="887" spans="1:16">
      <c r="A887" t="str">
        <f t="shared" si="158"/>
        <v>06</v>
      </c>
      <c r="B887" t="str">
        <f t="shared" ca="1" si="159"/>
        <v>PE</v>
      </c>
      <c r="C887" t="str">
        <f t="shared" si="160"/>
        <v>G-5PE</v>
      </c>
      <c r="D887" t="s">
        <v>252</v>
      </c>
      <c r="E887">
        <f t="shared" ca="1" si="157"/>
        <v>0</v>
      </c>
      <c r="H887" t="str">
        <f t="shared" ca="1" si="168"/>
        <v>'GOOD PE'!</v>
      </c>
      <c r="I887" s="463">
        <f t="shared" ca="1" si="161"/>
        <v>0</v>
      </c>
      <c r="J887" s="463">
        <f t="shared" ca="1" si="162"/>
        <v>0</v>
      </c>
      <c r="K887">
        <f t="shared" ca="1" si="163"/>
        <v>0</v>
      </c>
      <c r="L887">
        <f t="shared" ca="1" si="164"/>
        <v>0</v>
      </c>
      <c r="M887" t="str">
        <f t="shared" ca="1" si="165"/>
        <v>'GOOD PE'!</v>
      </c>
      <c r="N887">
        <f t="shared" ca="1" si="165"/>
        <v>0</v>
      </c>
      <c r="O887" t="str">
        <f t="shared" ca="1" si="166"/>
        <v>C:AP</v>
      </c>
      <c r="P887" t="str">
        <f t="shared" ca="1" si="167"/>
        <v>C9:AP9</v>
      </c>
    </row>
    <row r="888" spans="1:16">
      <c r="A888" t="str">
        <f t="shared" si="158"/>
        <v>07</v>
      </c>
      <c r="B888" t="str">
        <f t="shared" ca="1" si="159"/>
        <v>PE</v>
      </c>
      <c r="C888" t="str">
        <f t="shared" si="160"/>
        <v>G-5PE</v>
      </c>
      <c r="D888" t="s">
        <v>452</v>
      </c>
      <c r="E888">
        <f t="shared" ca="1" si="157"/>
        <v>0</v>
      </c>
      <c r="H888" t="str">
        <f t="shared" ca="1" si="168"/>
        <v>'GOOD PE'!</v>
      </c>
      <c r="I888" s="463">
        <f t="shared" ca="1" si="161"/>
        <v>0</v>
      </c>
      <c r="J888" s="463">
        <f t="shared" ca="1" si="162"/>
        <v>0</v>
      </c>
      <c r="K888">
        <f t="shared" ca="1" si="163"/>
        <v>0</v>
      </c>
      <c r="L888">
        <f t="shared" ca="1" si="164"/>
        <v>0</v>
      </c>
      <c r="M888" t="str">
        <f t="shared" ca="1" si="165"/>
        <v>'GOOD PE'!</v>
      </c>
      <c r="N888">
        <f t="shared" ca="1" si="165"/>
        <v>0</v>
      </c>
      <c r="O888" t="str">
        <f t="shared" ca="1" si="166"/>
        <v>C:AP</v>
      </c>
      <c r="P888" t="str">
        <f t="shared" ca="1" si="167"/>
        <v>C9:AP9</v>
      </c>
    </row>
    <row r="889" spans="1:16">
      <c r="A889" t="str">
        <f t="shared" si="158"/>
        <v>08</v>
      </c>
      <c r="B889" t="str">
        <f t="shared" ca="1" si="159"/>
        <v>PE</v>
      </c>
      <c r="C889" t="str">
        <f t="shared" si="160"/>
        <v>G-5PE</v>
      </c>
      <c r="D889" t="s">
        <v>473</v>
      </c>
      <c r="E889">
        <f t="shared" ca="1" si="157"/>
        <v>0</v>
      </c>
      <c r="H889" t="str">
        <f t="shared" ca="1" si="168"/>
        <v>'GOOD PE'!</v>
      </c>
      <c r="I889" s="463">
        <f t="shared" ca="1" si="161"/>
        <v>0</v>
      </c>
      <c r="J889" s="463">
        <f t="shared" ca="1" si="162"/>
        <v>0</v>
      </c>
      <c r="K889">
        <f t="shared" ca="1" si="163"/>
        <v>0</v>
      </c>
      <c r="L889">
        <f t="shared" ca="1" si="164"/>
        <v>0</v>
      </c>
      <c r="M889" t="str">
        <f t="shared" ca="1" si="165"/>
        <v>'GOOD PE'!</v>
      </c>
      <c r="N889">
        <f t="shared" ca="1" si="165"/>
        <v>0</v>
      </c>
      <c r="O889" t="str">
        <f t="shared" ca="1" si="166"/>
        <v>C:AP</v>
      </c>
      <c r="P889" t="str">
        <f t="shared" ca="1" si="167"/>
        <v>C9:AP9</v>
      </c>
    </row>
    <row r="890" spans="1:16">
      <c r="A890" t="str">
        <f t="shared" si="158"/>
        <v>09</v>
      </c>
      <c r="B890" t="str">
        <f t="shared" ca="1" si="159"/>
        <v>PE</v>
      </c>
      <c r="C890" t="str">
        <f t="shared" si="160"/>
        <v>G-5PE</v>
      </c>
      <c r="D890" t="s">
        <v>253</v>
      </c>
      <c r="E890">
        <f t="shared" ca="1" si="157"/>
        <v>0</v>
      </c>
      <c r="H890" t="str">
        <f t="shared" ca="1" si="168"/>
        <v>'GOOD PE'!</v>
      </c>
      <c r="I890" s="463">
        <f t="shared" ca="1" si="161"/>
        <v>0</v>
      </c>
      <c r="J890" s="463">
        <f t="shared" ca="1" si="162"/>
        <v>0</v>
      </c>
      <c r="K890">
        <f t="shared" ca="1" si="163"/>
        <v>0</v>
      </c>
      <c r="L890">
        <f t="shared" ca="1" si="164"/>
        <v>0</v>
      </c>
      <c r="M890" t="str">
        <f t="shared" ca="1" si="165"/>
        <v>'GOOD PE'!</v>
      </c>
      <c r="N890">
        <f t="shared" ca="1" si="165"/>
        <v>0</v>
      </c>
      <c r="O890" t="str">
        <f t="shared" ca="1" si="166"/>
        <v>C:AP</v>
      </c>
      <c r="P890" t="str">
        <f t="shared" ca="1" si="167"/>
        <v>C9:AP9</v>
      </c>
    </row>
    <row r="891" spans="1:16">
      <c r="A891" t="str">
        <f t="shared" si="158"/>
        <v>10</v>
      </c>
      <c r="B891" t="str">
        <f t="shared" ca="1" si="159"/>
        <v>PE</v>
      </c>
      <c r="C891" t="str">
        <f t="shared" si="160"/>
        <v>G-5PE</v>
      </c>
      <c r="D891" t="s">
        <v>515</v>
      </c>
      <c r="E891">
        <f t="shared" ca="1" si="157"/>
        <v>0</v>
      </c>
      <c r="H891" t="str">
        <f t="shared" ca="1" si="168"/>
        <v>'GOOD PE'!</v>
      </c>
      <c r="I891" s="463">
        <f t="shared" ca="1" si="161"/>
        <v>0</v>
      </c>
      <c r="J891" s="463">
        <f t="shared" ca="1" si="162"/>
        <v>0</v>
      </c>
      <c r="K891">
        <f t="shared" ca="1" si="163"/>
        <v>0</v>
      </c>
      <c r="L891">
        <f t="shared" ca="1" si="164"/>
        <v>0</v>
      </c>
      <c r="M891" t="str">
        <f t="shared" ca="1" si="165"/>
        <v>'GOOD PE'!</v>
      </c>
      <c r="N891">
        <f t="shared" ca="1" si="165"/>
        <v>0</v>
      </c>
      <c r="O891" t="str">
        <f t="shared" ca="1" si="166"/>
        <v>C:AP</v>
      </c>
      <c r="P891" t="str">
        <f t="shared" ca="1" si="167"/>
        <v>C9:AP9</v>
      </c>
    </row>
    <row r="892" spans="1:16">
      <c r="A892" t="str">
        <f t="shared" si="158"/>
        <v>11</v>
      </c>
      <c r="B892" t="str">
        <f t="shared" ca="1" si="159"/>
        <v>PE</v>
      </c>
      <c r="C892" t="str">
        <f t="shared" si="160"/>
        <v>G-5PE</v>
      </c>
      <c r="D892" t="s">
        <v>254</v>
      </c>
      <c r="E892">
        <f t="shared" ca="1" si="157"/>
        <v>0</v>
      </c>
      <c r="H892" t="str">
        <f t="shared" ca="1" si="168"/>
        <v>'GOOD PE'!</v>
      </c>
      <c r="I892" s="463">
        <f t="shared" ca="1" si="161"/>
        <v>0</v>
      </c>
      <c r="J892" s="463">
        <f t="shared" ca="1" si="162"/>
        <v>0</v>
      </c>
      <c r="K892">
        <f t="shared" ca="1" si="163"/>
        <v>0</v>
      </c>
      <c r="L892">
        <f t="shared" ca="1" si="164"/>
        <v>0</v>
      </c>
      <c r="M892" t="str">
        <f t="shared" ca="1" si="165"/>
        <v>'GOOD PE'!</v>
      </c>
      <c r="N892">
        <f t="shared" ca="1" si="165"/>
        <v>0</v>
      </c>
      <c r="O892" t="str">
        <f t="shared" ca="1" si="166"/>
        <v>C:AP</v>
      </c>
      <c r="P892" t="str">
        <f t="shared" ca="1" si="167"/>
        <v>C9:AP9</v>
      </c>
    </row>
    <row r="893" spans="1:16">
      <c r="A893" t="str">
        <f t="shared" si="158"/>
        <v>12</v>
      </c>
      <c r="B893" t="str">
        <f t="shared" ca="1" si="159"/>
        <v>PE</v>
      </c>
      <c r="C893" t="str">
        <f t="shared" si="160"/>
        <v>G-5PE</v>
      </c>
      <c r="D893" t="s">
        <v>255</v>
      </c>
      <c r="E893">
        <f t="shared" ca="1" si="157"/>
        <v>0</v>
      </c>
      <c r="H893" t="str">
        <f t="shared" ca="1" si="168"/>
        <v>'GOOD PE'!</v>
      </c>
      <c r="I893" s="463">
        <f t="shared" ca="1" si="161"/>
        <v>0</v>
      </c>
      <c r="J893" s="463">
        <f t="shared" ca="1" si="162"/>
        <v>0</v>
      </c>
      <c r="K893">
        <f t="shared" ca="1" si="163"/>
        <v>0</v>
      </c>
      <c r="L893">
        <f t="shared" ca="1" si="164"/>
        <v>0</v>
      </c>
      <c r="M893" t="str">
        <f t="shared" ca="1" si="165"/>
        <v>'GOOD PE'!</v>
      </c>
      <c r="N893">
        <f t="shared" ca="1" si="165"/>
        <v>0</v>
      </c>
      <c r="O893" t="str">
        <f t="shared" ca="1" si="166"/>
        <v>C:AP</v>
      </c>
      <c r="P893" t="str">
        <f t="shared" ca="1" si="167"/>
        <v>C9:AP9</v>
      </c>
    </row>
    <row r="894" spans="1:16">
      <c r="A894" t="str">
        <f t="shared" si="158"/>
        <v>13</v>
      </c>
      <c r="B894" t="str">
        <f t="shared" ca="1" si="159"/>
        <v>PE</v>
      </c>
      <c r="C894" t="str">
        <f t="shared" si="160"/>
        <v>G-5PE</v>
      </c>
      <c r="D894" t="s">
        <v>536</v>
      </c>
      <c r="E894">
        <f t="shared" ca="1" si="157"/>
        <v>0</v>
      </c>
      <c r="H894" t="str">
        <f t="shared" ca="1" si="168"/>
        <v>'GOOD PE'!</v>
      </c>
      <c r="I894" s="463">
        <f t="shared" ca="1" si="161"/>
        <v>0</v>
      </c>
      <c r="J894" s="463">
        <f t="shared" ca="1" si="162"/>
        <v>0</v>
      </c>
      <c r="K894">
        <f t="shared" ca="1" si="163"/>
        <v>0</v>
      </c>
      <c r="L894">
        <f t="shared" ca="1" si="164"/>
        <v>0</v>
      </c>
      <c r="M894" t="str">
        <f t="shared" ca="1" si="165"/>
        <v>'GOOD PE'!</v>
      </c>
      <c r="N894">
        <f t="shared" ca="1" si="165"/>
        <v>0</v>
      </c>
      <c r="O894" t="str">
        <f t="shared" ca="1" si="166"/>
        <v>C:AP</v>
      </c>
      <c r="P894" t="str">
        <f t="shared" ca="1" si="167"/>
        <v>C9:AP9</v>
      </c>
    </row>
    <row r="895" spans="1:16">
      <c r="A895" t="str">
        <f t="shared" si="158"/>
        <v>14</v>
      </c>
      <c r="B895" t="str">
        <f t="shared" ca="1" si="159"/>
        <v>PE</v>
      </c>
      <c r="C895" t="str">
        <f t="shared" si="160"/>
        <v>G-5PE</v>
      </c>
      <c r="D895" t="s">
        <v>256</v>
      </c>
      <c r="E895">
        <f t="shared" ca="1" si="157"/>
        <v>0</v>
      </c>
      <c r="H895" t="str">
        <f t="shared" ca="1" si="168"/>
        <v>'GOOD PE'!</v>
      </c>
      <c r="I895" s="463">
        <f t="shared" ca="1" si="161"/>
        <v>0</v>
      </c>
      <c r="J895" s="463">
        <f t="shared" ca="1" si="162"/>
        <v>0</v>
      </c>
      <c r="K895">
        <f t="shared" ca="1" si="163"/>
        <v>0</v>
      </c>
      <c r="L895">
        <f t="shared" ca="1" si="164"/>
        <v>0</v>
      </c>
      <c r="M895" t="str">
        <f t="shared" ca="1" si="165"/>
        <v>'GOOD PE'!</v>
      </c>
      <c r="N895">
        <f t="shared" ca="1" si="165"/>
        <v>0</v>
      </c>
      <c r="O895" t="str">
        <f t="shared" ca="1" si="166"/>
        <v>C:AP</v>
      </c>
      <c r="P895" t="str">
        <f t="shared" ca="1" si="167"/>
        <v>C9:AP9</v>
      </c>
    </row>
    <row r="896" spans="1:16">
      <c r="A896" t="str">
        <f t="shared" si="158"/>
        <v>15</v>
      </c>
      <c r="B896" t="str">
        <f t="shared" ca="1" si="159"/>
        <v>PE</v>
      </c>
      <c r="C896" t="str">
        <f t="shared" si="160"/>
        <v>G-5PE</v>
      </c>
      <c r="D896" t="s">
        <v>494</v>
      </c>
      <c r="E896">
        <f t="shared" ca="1" si="157"/>
        <v>0</v>
      </c>
      <c r="H896" t="str">
        <f t="shared" ca="1" si="168"/>
        <v>'GOOD PE'!</v>
      </c>
      <c r="I896" s="463">
        <f t="shared" ca="1" si="161"/>
        <v>0</v>
      </c>
      <c r="J896" s="463">
        <f t="shared" ca="1" si="162"/>
        <v>0</v>
      </c>
      <c r="K896">
        <f t="shared" ca="1" si="163"/>
        <v>0</v>
      </c>
      <c r="L896">
        <f t="shared" ca="1" si="164"/>
        <v>0</v>
      </c>
      <c r="M896" t="str">
        <f t="shared" ca="1" si="165"/>
        <v>'GOOD PE'!</v>
      </c>
      <c r="N896">
        <f t="shared" ca="1" si="165"/>
        <v>0</v>
      </c>
      <c r="O896" t="str">
        <f t="shared" ca="1" si="166"/>
        <v>C:AP</v>
      </c>
      <c r="P896" t="str">
        <f t="shared" ca="1" si="167"/>
        <v>C9:AP9</v>
      </c>
    </row>
    <row r="897" spans="1:16">
      <c r="A897" t="str">
        <f t="shared" si="158"/>
        <v>19</v>
      </c>
      <c r="B897" t="str">
        <f t="shared" ca="1" si="159"/>
        <v>PE</v>
      </c>
      <c r="C897" t="str">
        <f t="shared" si="160"/>
        <v>G-5PE</v>
      </c>
      <c r="D897" t="s">
        <v>1461</v>
      </c>
      <c r="E897">
        <f t="shared" ca="1" si="157"/>
        <v>0</v>
      </c>
      <c r="H897" t="str">
        <f t="shared" ca="1" si="168"/>
        <v>'GOOD PE'!</v>
      </c>
      <c r="I897" s="463">
        <f t="shared" ca="1" si="161"/>
        <v>0</v>
      </c>
      <c r="J897" s="463">
        <f t="shared" ca="1" si="162"/>
        <v>0</v>
      </c>
      <c r="K897">
        <f t="shared" ca="1" si="163"/>
        <v>0</v>
      </c>
      <c r="L897">
        <f t="shared" ca="1" si="164"/>
        <v>0</v>
      </c>
      <c r="M897" t="str">
        <f t="shared" ca="1" si="165"/>
        <v>'GOOD PE'!</v>
      </c>
      <c r="N897">
        <f t="shared" ca="1" si="165"/>
        <v>0</v>
      </c>
      <c r="O897" t="str">
        <f t="shared" ca="1" si="166"/>
        <v>C:AP</v>
      </c>
      <c r="P897" t="str">
        <f t="shared" ca="1" si="167"/>
        <v>C9:AP9</v>
      </c>
    </row>
    <row r="898" spans="1:16">
      <c r="A898" t="str">
        <f t="shared" si="158"/>
        <v>34</v>
      </c>
      <c r="B898" t="str">
        <f t="shared" ca="1" si="159"/>
        <v>PE</v>
      </c>
      <c r="C898" t="str">
        <f t="shared" si="160"/>
        <v>G-5PE</v>
      </c>
      <c r="D898" t="s">
        <v>1462</v>
      </c>
      <c r="E898">
        <f t="shared" ca="1" si="157"/>
        <v>0</v>
      </c>
      <c r="H898" t="str">
        <f t="shared" ca="1" si="168"/>
        <v>'GOOD PE'!</v>
      </c>
      <c r="I898" s="463">
        <f t="shared" ca="1" si="161"/>
        <v>0</v>
      </c>
      <c r="J898" s="463">
        <f t="shared" ca="1" si="162"/>
        <v>0</v>
      </c>
      <c r="K898">
        <f t="shared" ca="1" si="163"/>
        <v>0</v>
      </c>
      <c r="L898">
        <f t="shared" ca="1" si="164"/>
        <v>0</v>
      </c>
      <c r="M898" t="str">
        <f t="shared" ca="1" si="165"/>
        <v>'GOOD PE'!</v>
      </c>
      <c r="N898">
        <f t="shared" ca="1" si="165"/>
        <v>0</v>
      </c>
      <c r="O898" t="str">
        <f t="shared" ca="1" si="166"/>
        <v>C:AP</v>
      </c>
      <c r="P898" t="str">
        <f t="shared" ca="1" si="167"/>
        <v>C9:AP9</v>
      </c>
    </row>
    <row r="899" spans="1:16">
      <c r="A899" t="str">
        <f t="shared" si="158"/>
        <v>35</v>
      </c>
      <c r="B899" t="str">
        <f t="shared" ca="1" si="159"/>
        <v>PE</v>
      </c>
      <c r="C899" t="str">
        <f t="shared" si="160"/>
        <v>G-5PE</v>
      </c>
      <c r="D899" t="s">
        <v>1463</v>
      </c>
      <c r="E899">
        <f t="shared" ca="1" si="157"/>
        <v>0</v>
      </c>
      <c r="H899" t="str">
        <f t="shared" ca="1" si="168"/>
        <v>'GOOD PE'!</v>
      </c>
      <c r="I899" s="463">
        <f t="shared" ca="1" si="161"/>
        <v>0</v>
      </c>
      <c r="J899" s="463">
        <f t="shared" ca="1" si="162"/>
        <v>0</v>
      </c>
      <c r="K899">
        <f t="shared" ca="1" si="163"/>
        <v>0</v>
      </c>
      <c r="L899">
        <f t="shared" ca="1" si="164"/>
        <v>0</v>
      </c>
      <c r="M899" t="str">
        <f t="shared" ca="1" si="165"/>
        <v>'GOOD PE'!</v>
      </c>
      <c r="N899">
        <f t="shared" ca="1" si="165"/>
        <v>0</v>
      </c>
      <c r="O899" t="str">
        <f t="shared" ca="1" si="166"/>
        <v>C:AP</v>
      </c>
      <c r="P899" t="str">
        <f t="shared" ca="1" si="167"/>
        <v>C9:AP9</v>
      </c>
    </row>
    <row r="900" spans="1:16">
      <c r="A900" t="str">
        <f t="shared" si="158"/>
        <v>36</v>
      </c>
      <c r="B900" t="str">
        <f t="shared" ca="1" si="159"/>
        <v>PE</v>
      </c>
      <c r="C900" t="str">
        <f t="shared" si="160"/>
        <v>G-5PE</v>
      </c>
      <c r="D900" t="s">
        <v>1464</v>
      </c>
      <c r="E900">
        <f t="shared" ca="1" si="157"/>
        <v>0</v>
      </c>
      <c r="H900" t="str">
        <f t="shared" ca="1" si="168"/>
        <v>'GOOD PE'!</v>
      </c>
      <c r="I900" s="463">
        <f t="shared" ca="1" si="161"/>
        <v>0</v>
      </c>
      <c r="J900" s="463">
        <f t="shared" ca="1" si="162"/>
        <v>0</v>
      </c>
      <c r="K900">
        <f t="shared" ca="1" si="163"/>
        <v>0</v>
      </c>
      <c r="L900">
        <f t="shared" ca="1" si="164"/>
        <v>0</v>
      </c>
      <c r="M900" t="str">
        <f t="shared" ca="1" si="165"/>
        <v>'GOOD PE'!</v>
      </c>
      <c r="N900">
        <f t="shared" ca="1" si="165"/>
        <v>0</v>
      </c>
      <c r="O900" t="str">
        <f t="shared" ca="1" si="166"/>
        <v>C:AP</v>
      </c>
      <c r="P900" t="str">
        <f t="shared" ca="1" si="167"/>
        <v>C9:AP9</v>
      </c>
    </row>
    <row r="901" spans="1:16">
      <c r="A901" t="str">
        <f t="shared" si="158"/>
        <v>01</v>
      </c>
      <c r="B901" t="str">
        <f t="shared" ca="1" si="159"/>
        <v>PU</v>
      </c>
      <c r="C901" t="str">
        <f t="shared" si="160"/>
        <v>G-5PU</v>
      </c>
      <c r="D901" t="s">
        <v>1163</v>
      </c>
      <c r="E901">
        <f t="shared" ca="1" si="157"/>
        <v>0</v>
      </c>
      <c r="H901" t="str">
        <f t="shared" ca="1" si="168"/>
        <v>'GOOD PU'!</v>
      </c>
      <c r="I901" s="463">
        <f t="shared" ca="1" si="161"/>
        <v>0</v>
      </c>
      <c r="J901" s="463">
        <f t="shared" ca="1" si="162"/>
        <v>0</v>
      </c>
      <c r="K901">
        <f t="shared" ca="1" si="163"/>
        <v>0</v>
      </c>
      <c r="L901" t="str">
        <f t="shared" ca="1" si="164"/>
        <v>'GOOD PU'!</v>
      </c>
      <c r="M901">
        <f t="shared" ca="1" si="165"/>
        <v>0</v>
      </c>
      <c r="N901">
        <f t="shared" ca="1" si="165"/>
        <v>0</v>
      </c>
      <c r="O901" t="str">
        <f t="shared" ca="1" si="166"/>
        <v>D:t</v>
      </c>
      <c r="P901" t="str">
        <f t="shared" ca="1" si="167"/>
        <v>D9:t9</v>
      </c>
    </row>
    <row r="902" spans="1:16">
      <c r="A902" t="str">
        <f t="shared" si="158"/>
        <v>02</v>
      </c>
      <c r="B902" t="str">
        <f t="shared" ca="1" si="159"/>
        <v>PU</v>
      </c>
      <c r="C902" t="str">
        <f t="shared" si="160"/>
        <v>G-5PU</v>
      </c>
      <c r="D902" t="s">
        <v>1164</v>
      </c>
      <c r="E902">
        <f t="shared" ca="1" si="157"/>
        <v>0</v>
      </c>
      <c r="H902" t="str">
        <f t="shared" ca="1" si="168"/>
        <v>'GOOD PU'!</v>
      </c>
      <c r="I902" s="463">
        <f t="shared" ca="1" si="161"/>
        <v>0</v>
      </c>
      <c r="J902" s="463">
        <f t="shared" ca="1" si="162"/>
        <v>0</v>
      </c>
      <c r="K902">
        <f t="shared" ca="1" si="163"/>
        <v>0</v>
      </c>
      <c r="L902" t="str">
        <f t="shared" ca="1" si="164"/>
        <v>'GOOD PU'!</v>
      </c>
      <c r="M902">
        <f t="shared" ca="1" si="165"/>
        <v>0</v>
      </c>
      <c r="N902">
        <f t="shared" ca="1" si="165"/>
        <v>0</v>
      </c>
      <c r="O902" t="str">
        <f t="shared" ca="1" si="166"/>
        <v>D:t</v>
      </c>
      <c r="P902" t="str">
        <f t="shared" ca="1" si="167"/>
        <v>D9:t9</v>
      </c>
    </row>
    <row r="903" spans="1:16">
      <c r="A903" t="str">
        <f t="shared" si="158"/>
        <v>03</v>
      </c>
      <c r="B903" t="str">
        <f t="shared" ca="1" si="159"/>
        <v>PU</v>
      </c>
      <c r="C903" t="str">
        <f t="shared" si="160"/>
        <v>G-5PU</v>
      </c>
      <c r="D903" t="s">
        <v>1165</v>
      </c>
      <c r="E903">
        <f t="shared" ca="1" si="157"/>
        <v>0</v>
      </c>
      <c r="H903" t="str">
        <f t="shared" ca="1" si="168"/>
        <v>'GOOD PU'!</v>
      </c>
      <c r="I903" s="463">
        <f t="shared" ca="1" si="161"/>
        <v>0</v>
      </c>
      <c r="J903" s="463">
        <f t="shared" ca="1" si="162"/>
        <v>0</v>
      </c>
      <c r="K903">
        <f t="shared" ca="1" si="163"/>
        <v>0</v>
      </c>
      <c r="L903" t="str">
        <f t="shared" ca="1" si="164"/>
        <v>'GOOD PU'!</v>
      </c>
      <c r="M903">
        <f t="shared" ca="1" si="165"/>
        <v>0</v>
      </c>
      <c r="N903">
        <f t="shared" ca="1" si="165"/>
        <v>0</v>
      </c>
      <c r="O903" t="str">
        <f t="shared" ca="1" si="166"/>
        <v>D:t</v>
      </c>
      <c r="P903" t="str">
        <f t="shared" ca="1" si="167"/>
        <v>D9:t9</v>
      </c>
    </row>
    <row r="904" spans="1:16">
      <c r="A904" t="str">
        <f t="shared" si="158"/>
        <v>04</v>
      </c>
      <c r="B904" t="str">
        <f t="shared" ca="1" si="159"/>
        <v>PU</v>
      </c>
      <c r="C904" t="str">
        <f t="shared" si="160"/>
        <v>G-5PU</v>
      </c>
      <c r="D904" t="s">
        <v>1166</v>
      </c>
      <c r="E904">
        <f t="shared" ca="1" si="157"/>
        <v>0</v>
      </c>
      <c r="H904" t="str">
        <f t="shared" ca="1" si="168"/>
        <v>'GOOD PU'!</v>
      </c>
      <c r="I904" s="463">
        <f t="shared" ca="1" si="161"/>
        <v>0</v>
      </c>
      <c r="J904" s="463">
        <f t="shared" ca="1" si="162"/>
        <v>0</v>
      </c>
      <c r="K904">
        <f t="shared" ca="1" si="163"/>
        <v>0</v>
      </c>
      <c r="L904" t="str">
        <f t="shared" ca="1" si="164"/>
        <v>'GOOD PU'!</v>
      </c>
      <c r="M904">
        <f t="shared" ca="1" si="165"/>
        <v>0</v>
      </c>
      <c r="N904">
        <f t="shared" ca="1" si="165"/>
        <v>0</v>
      </c>
      <c r="O904" t="str">
        <f t="shared" ca="1" si="166"/>
        <v>D:t</v>
      </c>
      <c r="P904" t="str">
        <f t="shared" ca="1" si="167"/>
        <v>D9:t9</v>
      </c>
    </row>
    <row r="905" spans="1:16">
      <c r="A905" t="str">
        <f t="shared" si="158"/>
        <v>05</v>
      </c>
      <c r="B905" t="str">
        <f t="shared" ca="1" si="159"/>
        <v>PU</v>
      </c>
      <c r="C905" t="str">
        <f t="shared" si="160"/>
        <v>G-5PU</v>
      </c>
      <c r="D905" t="s">
        <v>1167</v>
      </c>
      <c r="E905">
        <f t="shared" ca="1" si="157"/>
        <v>0</v>
      </c>
      <c r="H905" t="str">
        <f t="shared" ca="1" si="168"/>
        <v>'GOOD PU'!</v>
      </c>
      <c r="I905" s="463">
        <f t="shared" ca="1" si="161"/>
        <v>0</v>
      </c>
      <c r="J905" s="463">
        <f t="shared" ca="1" si="162"/>
        <v>0</v>
      </c>
      <c r="K905">
        <f t="shared" ca="1" si="163"/>
        <v>0</v>
      </c>
      <c r="L905" t="str">
        <f t="shared" ca="1" si="164"/>
        <v>'GOOD PU'!</v>
      </c>
      <c r="M905">
        <f t="shared" ca="1" si="165"/>
        <v>0</v>
      </c>
      <c r="N905">
        <f t="shared" ca="1" si="165"/>
        <v>0</v>
      </c>
      <c r="O905" t="str">
        <f t="shared" ca="1" si="166"/>
        <v>D:t</v>
      </c>
      <c r="P905" t="str">
        <f t="shared" ca="1" si="167"/>
        <v>D9:t9</v>
      </c>
    </row>
    <row r="906" spans="1:16">
      <c r="A906" t="str">
        <f t="shared" si="158"/>
        <v>06</v>
      </c>
      <c r="B906" t="str">
        <f t="shared" ca="1" si="159"/>
        <v>PU</v>
      </c>
      <c r="C906" t="str">
        <f t="shared" si="160"/>
        <v>G-5PU</v>
      </c>
      <c r="D906" t="s">
        <v>1168</v>
      </c>
      <c r="E906">
        <f t="shared" ca="1" si="157"/>
        <v>0</v>
      </c>
      <c r="H906" t="str">
        <f t="shared" ca="1" si="168"/>
        <v>'GOOD PU'!</v>
      </c>
      <c r="I906" s="463">
        <f t="shared" ca="1" si="161"/>
        <v>0</v>
      </c>
      <c r="J906" s="463">
        <f t="shared" ca="1" si="162"/>
        <v>0</v>
      </c>
      <c r="K906">
        <f t="shared" ca="1" si="163"/>
        <v>0</v>
      </c>
      <c r="L906" t="str">
        <f t="shared" ca="1" si="164"/>
        <v>'GOOD PU'!</v>
      </c>
      <c r="M906">
        <f t="shared" ca="1" si="165"/>
        <v>0</v>
      </c>
      <c r="N906">
        <f t="shared" ca="1" si="165"/>
        <v>0</v>
      </c>
      <c r="O906" t="str">
        <f t="shared" ca="1" si="166"/>
        <v>D:t</v>
      </c>
      <c r="P906" t="str">
        <f t="shared" ca="1" si="167"/>
        <v>D9:t9</v>
      </c>
    </row>
    <row r="907" spans="1:16">
      <c r="A907" t="str">
        <f t="shared" si="158"/>
        <v>09</v>
      </c>
      <c r="B907" t="str">
        <f t="shared" ca="1" si="159"/>
        <v>PU</v>
      </c>
      <c r="C907" t="str">
        <f t="shared" si="160"/>
        <v>G-5PU</v>
      </c>
      <c r="D907" t="s">
        <v>1169</v>
      </c>
      <c r="E907">
        <f t="shared" ca="1" si="157"/>
        <v>0</v>
      </c>
      <c r="H907" t="str">
        <f t="shared" ca="1" si="168"/>
        <v>'GOOD PU'!</v>
      </c>
      <c r="I907" s="463">
        <f t="shared" ca="1" si="161"/>
        <v>0</v>
      </c>
      <c r="J907" s="463">
        <f t="shared" ca="1" si="162"/>
        <v>0</v>
      </c>
      <c r="K907">
        <f t="shared" ca="1" si="163"/>
        <v>0</v>
      </c>
      <c r="L907" t="str">
        <f t="shared" ca="1" si="164"/>
        <v>'GOOD PU'!</v>
      </c>
      <c r="M907">
        <f t="shared" ca="1" si="165"/>
        <v>0</v>
      </c>
      <c r="N907">
        <f t="shared" ca="1" si="165"/>
        <v>0</v>
      </c>
      <c r="O907" t="str">
        <f t="shared" ca="1" si="166"/>
        <v>D:t</v>
      </c>
      <c r="P907" t="str">
        <f t="shared" ca="1" si="167"/>
        <v>D9:t9</v>
      </c>
    </row>
    <row r="908" spans="1:16">
      <c r="A908" t="str">
        <f t="shared" si="158"/>
        <v>11</v>
      </c>
      <c r="B908" t="str">
        <f t="shared" ca="1" si="159"/>
        <v>PU</v>
      </c>
      <c r="C908" t="str">
        <f t="shared" si="160"/>
        <v>G-5PU</v>
      </c>
      <c r="D908" t="s">
        <v>1170</v>
      </c>
      <c r="E908">
        <f t="shared" ca="1" si="157"/>
        <v>0</v>
      </c>
      <c r="H908" t="str">
        <f t="shared" ca="1" si="168"/>
        <v>'GOOD PU'!</v>
      </c>
      <c r="I908" s="463">
        <f t="shared" ca="1" si="161"/>
        <v>0</v>
      </c>
      <c r="J908" s="463">
        <f t="shared" ca="1" si="162"/>
        <v>0</v>
      </c>
      <c r="K908">
        <f t="shared" ca="1" si="163"/>
        <v>0</v>
      </c>
      <c r="L908" t="str">
        <f t="shared" ca="1" si="164"/>
        <v>'GOOD PU'!</v>
      </c>
      <c r="M908">
        <f t="shared" ca="1" si="165"/>
        <v>0</v>
      </c>
      <c r="N908">
        <f t="shared" ca="1" si="165"/>
        <v>0</v>
      </c>
      <c r="O908" t="str">
        <f t="shared" ca="1" si="166"/>
        <v>D:t</v>
      </c>
      <c r="P908" t="str">
        <f t="shared" ca="1" si="167"/>
        <v>D9:t9</v>
      </c>
    </row>
    <row r="909" spans="1:16">
      <c r="A909" t="str">
        <f t="shared" si="158"/>
        <v>12</v>
      </c>
      <c r="B909" t="str">
        <f t="shared" ca="1" si="159"/>
        <v>PU</v>
      </c>
      <c r="C909" t="str">
        <f t="shared" si="160"/>
        <v>G-5PU</v>
      </c>
      <c r="D909" t="s">
        <v>1171</v>
      </c>
      <c r="E909">
        <f t="shared" ref="E909:E972" ca="1" si="169">IFERROR(VLOOKUP(C909,INDIRECT($H909&amp;$O909),MATCH($A909,INDIRECT($H909&amp;$P909),0),FALSE),0)</f>
        <v>0</v>
      </c>
      <c r="H909" t="str">
        <f t="shared" ca="1" si="168"/>
        <v>'GOOD PU'!</v>
      </c>
      <c r="I909" s="463">
        <f t="shared" ca="1" si="161"/>
        <v>0</v>
      </c>
      <c r="J909" s="463">
        <f t="shared" ca="1" si="162"/>
        <v>0</v>
      </c>
      <c r="K909">
        <f t="shared" ca="1" si="163"/>
        <v>0</v>
      </c>
      <c r="L909" t="str">
        <f t="shared" ca="1" si="164"/>
        <v>'GOOD PU'!</v>
      </c>
      <c r="M909">
        <f t="shared" ca="1" si="165"/>
        <v>0</v>
      </c>
      <c r="N909">
        <f t="shared" ca="1" si="165"/>
        <v>0</v>
      </c>
      <c r="O909" t="str">
        <f t="shared" ca="1" si="166"/>
        <v>D:t</v>
      </c>
      <c r="P909" t="str">
        <f t="shared" ca="1" si="167"/>
        <v>D9:t9</v>
      </c>
    </row>
    <row r="910" spans="1:16">
      <c r="A910" t="str">
        <f t="shared" ref="A910:A922" si="170">IF(LEFT(RIGHT(D910,3),1)="-",RIGHT(D910,2),RIGHT(D910,3))</f>
        <v>14</v>
      </c>
      <c r="B910" t="str">
        <f t="shared" ref="B910:B922" ca="1" si="171">VLOOKUP(H910,$A$1:$K$5,11,FALSE)</f>
        <v>PU</v>
      </c>
      <c r="C910" t="str">
        <f t="shared" ref="C910:C973" si="172">IF(RIGHT(LEFT(D910,LEN(D910)-3),1)="-",LEFT(D910,LEN(D910)-4),LEFT(D910,LEN(D910)-3))</f>
        <v>G-5PU</v>
      </c>
      <c r="D910" t="s">
        <v>1172</v>
      </c>
      <c r="E910">
        <f t="shared" ca="1" si="169"/>
        <v>0</v>
      </c>
      <c r="H910" t="str">
        <f t="shared" ca="1" si="168"/>
        <v>'GOOD PU'!</v>
      </c>
      <c r="I910" s="463">
        <f t="shared" ref="I910:I973" ca="1" si="173">IF(IFERROR(VLOOKUP($C910,INDIRECT(I$12&amp;$H$6),1,FALSE),0)&lt;&gt;0,I$12,0)</f>
        <v>0</v>
      </c>
      <c r="J910" s="463">
        <f t="shared" ref="J910:J973" ca="1" si="174">IF(IFERROR(VLOOKUP($C910,INDIRECT(J$12&amp;$H$7),1,FALSE),0)&lt;&gt;0,J$12,0)</f>
        <v>0</v>
      </c>
      <c r="K910">
        <f t="shared" ref="K910:K973" ca="1" si="175">IF(IFERROR(VLOOKUP($C910,INDIRECT(K$12&amp;$H$8),1,FALSE),0)&lt;&gt;0,K$12,0)</f>
        <v>0</v>
      </c>
      <c r="L910" t="str">
        <f t="shared" ref="L910:L973" ca="1" si="176">IF(IFERROR(VLOOKUP($C910,INDIRECT(L$12&amp;$H$9),1,FALSE),0)&lt;&gt;0,L$12,0)</f>
        <v>'GOOD PU'!</v>
      </c>
      <c r="M910">
        <f t="shared" ref="M910:N925" ca="1" si="177">IF(IFERROR(VLOOKUP($C910,INDIRECT(M$12&amp;$H$10),1,FALSE),0)&lt;&gt;0,M$12,0)</f>
        <v>0</v>
      </c>
      <c r="N910">
        <f t="shared" ca="1" si="177"/>
        <v>0</v>
      </c>
      <c r="O910" t="str">
        <f t="shared" ref="O910:O973" ca="1" si="178">VLOOKUP($H910,$G$6:$I$10,2,FALSE)</f>
        <v>D:t</v>
      </c>
      <c r="P910" t="str">
        <f t="shared" ref="P910:P973" ca="1" si="179">VLOOKUP($H910,$G$6:$I$10,3,FALSE)</f>
        <v>D9:t9</v>
      </c>
    </row>
    <row r="911" spans="1:16">
      <c r="A911" t="str">
        <f t="shared" si="170"/>
        <v>01</v>
      </c>
      <c r="B911" t="e">
        <f t="shared" ca="1" si="171"/>
        <v>#N/A</v>
      </c>
      <c r="C911" t="str">
        <f t="shared" si="172"/>
        <v>G-6-GRP</v>
      </c>
      <c r="D911" t="s">
        <v>704</v>
      </c>
      <c r="E911">
        <f t="shared" ca="1" si="169"/>
        <v>0</v>
      </c>
      <c r="H911" t="str">
        <f t="shared" ca="1" si="168"/>
        <v/>
      </c>
      <c r="I911" s="463">
        <f t="shared" ca="1" si="173"/>
        <v>0</v>
      </c>
      <c r="J911" s="463">
        <f t="shared" ca="1" si="174"/>
        <v>0</v>
      </c>
      <c r="K911">
        <f t="shared" ca="1" si="175"/>
        <v>0</v>
      </c>
      <c r="L911">
        <f t="shared" ca="1" si="176"/>
        <v>0</v>
      </c>
      <c r="M911">
        <f t="shared" ca="1" si="177"/>
        <v>0</v>
      </c>
      <c r="N911">
        <f t="shared" ca="1" si="177"/>
        <v>0</v>
      </c>
      <c r="O911" t="e">
        <f t="shared" ca="1" si="178"/>
        <v>#N/A</v>
      </c>
      <c r="P911" t="e">
        <f t="shared" ca="1" si="179"/>
        <v>#N/A</v>
      </c>
    </row>
    <row r="912" spans="1:16">
      <c r="A912" t="str">
        <f t="shared" si="170"/>
        <v>02</v>
      </c>
      <c r="B912" t="e">
        <f t="shared" ca="1" si="171"/>
        <v>#N/A</v>
      </c>
      <c r="C912" t="str">
        <f t="shared" si="172"/>
        <v>G-6-GRP</v>
      </c>
      <c r="D912" t="s">
        <v>705</v>
      </c>
      <c r="E912">
        <f t="shared" ca="1" si="169"/>
        <v>0</v>
      </c>
      <c r="H912" t="str">
        <f t="shared" ca="1" si="168"/>
        <v/>
      </c>
      <c r="I912" s="463">
        <f t="shared" ca="1" si="173"/>
        <v>0</v>
      </c>
      <c r="J912" s="463">
        <f t="shared" ca="1" si="174"/>
        <v>0</v>
      </c>
      <c r="K912">
        <f t="shared" ca="1" si="175"/>
        <v>0</v>
      </c>
      <c r="L912">
        <f t="shared" ca="1" si="176"/>
        <v>0</v>
      </c>
      <c r="M912">
        <f t="shared" ca="1" si="177"/>
        <v>0</v>
      </c>
      <c r="N912">
        <f t="shared" ca="1" si="177"/>
        <v>0</v>
      </c>
      <c r="O912" t="e">
        <f t="shared" ca="1" si="178"/>
        <v>#N/A</v>
      </c>
      <c r="P912" t="e">
        <f t="shared" ca="1" si="179"/>
        <v>#N/A</v>
      </c>
    </row>
    <row r="913" spans="1:16">
      <c r="A913" t="str">
        <f t="shared" si="170"/>
        <v>03</v>
      </c>
      <c r="B913" t="e">
        <f t="shared" ca="1" si="171"/>
        <v>#N/A</v>
      </c>
      <c r="C913" t="str">
        <f t="shared" si="172"/>
        <v>G-6-GRP</v>
      </c>
      <c r="D913" t="s">
        <v>706</v>
      </c>
      <c r="E913">
        <f t="shared" ca="1" si="169"/>
        <v>0</v>
      </c>
      <c r="H913" t="str">
        <f t="shared" ca="1" si="168"/>
        <v/>
      </c>
      <c r="I913" s="463">
        <f t="shared" ca="1" si="173"/>
        <v>0</v>
      </c>
      <c r="J913" s="463">
        <f t="shared" ca="1" si="174"/>
        <v>0</v>
      </c>
      <c r="K913">
        <f t="shared" ca="1" si="175"/>
        <v>0</v>
      </c>
      <c r="L913">
        <f t="shared" ca="1" si="176"/>
        <v>0</v>
      </c>
      <c r="M913">
        <f t="shared" ca="1" si="177"/>
        <v>0</v>
      </c>
      <c r="N913">
        <f t="shared" ca="1" si="177"/>
        <v>0</v>
      </c>
      <c r="O913" t="e">
        <f t="shared" ca="1" si="178"/>
        <v>#N/A</v>
      </c>
      <c r="P913" t="e">
        <f t="shared" ca="1" si="179"/>
        <v>#N/A</v>
      </c>
    </row>
    <row r="914" spans="1:16">
      <c r="A914" t="str">
        <f t="shared" si="170"/>
        <v>04</v>
      </c>
      <c r="B914" t="e">
        <f t="shared" ca="1" si="171"/>
        <v>#N/A</v>
      </c>
      <c r="C914" t="str">
        <f t="shared" si="172"/>
        <v>G-6-GRP</v>
      </c>
      <c r="D914" t="s">
        <v>707</v>
      </c>
      <c r="E914">
        <f t="shared" ca="1" si="169"/>
        <v>0</v>
      </c>
      <c r="H914" t="str">
        <f t="shared" ca="1" si="168"/>
        <v/>
      </c>
      <c r="I914" s="463">
        <f t="shared" ca="1" si="173"/>
        <v>0</v>
      </c>
      <c r="J914" s="463">
        <f t="shared" ca="1" si="174"/>
        <v>0</v>
      </c>
      <c r="K914">
        <f t="shared" ca="1" si="175"/>
        <v>0</v>
      </c>
      <c r="L914">
        <f t="shared" ca="1" si="176"/>
        <v>0</v>
      </c>
      <c r="M914">
        <f t="shared" ca="1" si="177"/>
        <v>0</v>
      </c>
      <c r="N914">
        <f t="shared" ca="1" si="177"/>
        <v>0</v>
      </c>
      <c r="O914" t="e">
        <f t="shared" ca="1" si="178"/>
        <v>#N/A</v>
      </c>
      <c r="P914" t="e">
        <f t="shared" ca="1" si="179"/>
        <v>#N/A</v>
      </c>
    </row>
    <row r="915" spans="1:16">
      <c r="A915" t="str">
        <f t="shared" si="170"/>
        <v>05</v>
      </c>
      <c r="B915" t="e">
        <f t="shared" ca="1" si="171"/>
        <v>#N/A</v>
      </c>
      <c r="C915" t="str">
        <f t="shared" si="172"/>
        <v>G-6-GRP</v>
      </c>
      <c r="D915" t="s">
        <v>708</v>
      </c>
      <c r="E915">
        <f t="shared" ca="1" si="169"/>
        <v>0</v>
      </c>
      <c r="H915" t="str">
        <f t="shared" ca="1" si="168"/>
        <v/>
      </c>
      <c r="I915" s="463">
        <f t="shared" ca="1" si="173"/>
        <v>0</v>
      </c>
      <c r="J915" s="463">
        <f t="shared" ca="1" si="174"/>
        <v>0</v>
      </c>
      <c r="K915">
        <f t="shared" ca="1" si="175"/>
        <v>0</v>
      </c>
      <c r="L915">
        <f t="shared" ca="1" si="176"/>
        <v>0</v>
      </c>
      <c r="M915">
        <f t="shared" ca="1" si="177"/>
        <v>0</v>
      </c>
      <c r="N915">
        <f t="shared" ca="1" si="177"/>
        <v>0</v>
      </c>
      <c r="O915" t="e">
        <f t="shared" ca="1" si="178"/>
        <v>#N/A</v>
      </c>
      <c r="P915" t="e">
        <f t="shared" ca="1" si="179"/>
        <v>#N/A</v>
      </c>
    </row>
    <row r="916" spans="1:16">
      <c r="A916" t="str">
        <f t="shared" si="170"/>
        <v>06</v>
      </c>
      <c r="B916" t="e">
        <f t="shared" ca="1" si="171"/>
        <v>#N/A</v>
      </c>
      <c r="C916" t="str">
        <f t="shared" si="172"/>
        <v>G-6-GRP</v>
      </c>
      <c r="D916" t="s">
        <v>709</v>
      </c>
      <c r="E916">
        <f t="shared" ca="1" si="169"/>
        <v>0</v>
      </c>
      <c r="H916" t="str">
        <f t="shared" ca="1" si="168"/>
        <v/>
      </c>
      <c r="I916" s="463">
        <f t="shared" ca="1" si="173"/>
        <v>0</v>
      </c>
      <c r="J916" s="463">
        <f t="shared" ca="1" si="174"/>
        <v>0</v>
      </c>
      <c r="K916">
        <f t="shared" ca="1" si="175"/>
        <v>0</v>
      </c>
      <c r="L916">
        <f t="shared" ca="1" si="176"/>
        <v>0</v>
      </c>
      <c r="M916">
        <f t="shared" ca="1" si="177"/>
        <v>0</v>
      </c>
      <c r="N916">
        <f t="shared" ca="1" si="177"/>
        <v>0</v>
      </c>
      <c r="O916" t="e">
        <f t="shared" ca="1" si="178"/>
        <v>#N/A</v>
      </c>
      <c r="P916" t="e">
        <f t="shared" ca="1" si="179"/>
        <v>#N/A</v>
      </c>
    </row>
    <row r="917" spans="1:16">
      <c r="A917" t="str">
        <f t="shared" si="170"/>
        <v>07</v>
      </c>
      <c r="B917" t="e">
        <f t="shared" ca="1" si="171"/>
        <v>#N/A</v>
      </c>
      <c r="C917" t="str">
        <f t="shared" si="172"/>
        <v>G-6-GRP</v>
      </c>
      <c r="D917" t="s">
        <v>710</v>
      </c>
      <c r="E917">
        <f t="shared" ca="1" si="169"/>
        <v>0</v>
      </c>
      <c r="H917" t="str">
        <f t="shared" ca="1" si="168"/>
        <v/>
      </c>
      <c r="I917" s="463">
        <f t="shared" ca="1" si="173"/>
        <v>0</v>
      </c>
      <c r="J917" s="463">
        <f t="shared" ca="1" si="174"/>
        <v>0</v>
      </c>
      <c r="K917">
        <f t="shared" ca="1" si="175"/>
        <v>0</v>
      </c>
      <c r="L917">
        <f t="shared" ca="1" si="176"/>
        <v>0</v>
      </c>
      <c r="M917">
        <f t="shared" ca="1" si="177"/>
        <v>0</v>
      </c>
      <c r="N917">
        <f t="shared" ca="1" si="177"/>
        <v>0</v>
      </c>
      <c r="O917" t="e">
        <f t="shared" ca="1" si="178"/>
        <v>#N/A</v>
      </c>
      <c r="P917" t="e">
        <f t="shared" ca="1" si="179"/>
        <v>#N/A</v>
      </c>
    </row>
    <row r="918" spans="1:16">
      <c r="A918" t="str">
        <f t="shared" si="170"/>
        <v>08</v>
      </c>
      <c r="B918" t="e">
        <f t="shared" ca="1" si="171"/>
        <v>#N/A</v>
      </c>
      <c r="C918" t="str">
        <f t="shared" si="172"/>
        <v>G-6-GRP</v>
      </c>
      <c r="D918" t="s">
        <v>711</v>
      </c>
      <c r="E918">
        <f t="shared" ca="1" si="169"/>
        <v>0</v>
      </c>
      <c r="H918" t="str">
        <f t="shared" ca="1" si="168"/>
        <v/>
      </c>
      <c r="I918" s="463">
        <f t="shared" ca="1" si="173"/>
        <v>0</v>
      </c>
      <c r="J918" s="463">
        <f t="shared" ca="1" si="174"/>
        <v>0</v>
      </c>
      <c r="K918">
        <f t="shared" ca="1" si="175"/>
        <v>0</v>
      </c>
      <c r="L918">
        <f t="shared" ca="1" si="176"/>
        <v>0</v>
      </c>
      <c r="M918">
        <f t="shared" ca="1" si="177"/>
        <v>0</v>
      </c>
      <c r="N918">
        <f t="shared" ca="1" si="177"/>
        <v>0</v>
      </c>
      <c r="O918" t="e">
        <f t="shared" ca="1" si="178"/>
        <v>#N/A</v>
      </c>
      <c r="P918" t="e">
        <f t="shared" ca="1" si="179"/>
        <v>#N/A</v>
      </c>
    </row>
    <row r="919" spans="1:16">
      <c r="A919" t="str">
        <f t="shared" si="170"/>
        <v>09</v>
      </c>
      <c r="B919" t="e">
        <f t="shared" ca="1" si="171"/>
        <v>#N/A</v>
      </c>
      <c r="C919" t="str">
        <f t="shared" si="172"/>
        <v>G-6-GRP</v>
      </c>
      <c r="D919" t="s">
        <v>712</v>
      </c>
      <c r="E919">
        <f t="shared" ca="1" si="169"/>
        <v>0</v>
      </c>
      <c r="H919" t="str">
        <f t="shared" ca="1" si="168"/>
        <v/>
      </c>
      <c r="I919" s="463">
        <f t="shared" ca="1" si="173"/>
        <v>0</v>
      </c>
      <c r="J919" s="463">
        <f t="shared" ca="1" si="174"/>
        <v>0</v>
      </c>
      <c r="K919">
        <f t="shared" ca="1" si="175"/>
        <v>0</v>
      </c>
      <c r="L919">
        <f t="shared" ca="1" si="176"/>
        <v>0</v>
      </c>
      <c r="M919">
        <f t="shared" ca="1" si="177"/>
        <v>0</v>
      </c>
      <c r="N919">
        <f t="shared" ca="1" si="177"/>
        <v>0</v>
      </c>
      <c r="O919" t="e">
        <f t="shared" ca="1" si="178"/>
        <v>#N/A</v>
      </c>
      <c r="P919" t="e">
        <f t="shared" ca="1" si="179"/>
        <v>#N/A</v>
      </c>
    </row>
    <row r="920" spans="1:16">
      <c r="A920" t="str">
        <f t="shared" si="170"/>
        <v>10</v>
      </c>
      <c r="B920" t="e">
        <f t="shared" ca="1" si="171"/>
        <v>#N/A</v>
      </c>
      <c r="C920" t="str">
        <f t="shared" si="172"/>
        <v>G-6-GRP</v>
      </c>
      <c r="D920" t="s">
        <v>713</v>
      </c>
      <c r="E920">
        <f t="shared" ca="1" si="169"/>
        <v>0</v>
      </c>
      <c r="H920" t="str">
        <f t="shared" ca="1" si="168"/>
        <v/>
      </c>
      <c r="I920" s="463">
        <f t="shared" ca="1" si="173"/>
        <v>0</v>
      </c>
      <c r="J920" s="463">
        <f t="shared" ca="1" si="174"/>
        <v>0</v>
      </c>
      <c r="K920">
        <f t="shared" ca="1" si="175"/>
        <v>0</v>
      </c>
      <c r="L920">
        <f t="shared" ca="1" si="176"/>
        <v>0</v>
      </c>
      <c r="M920">
        <f t="shared" ca="1" si="177"/>
        <v>0</v>
      </c>
      <c r="N920">
        <f t="shared" ca="1" si="177"/>
        <v>0</v>
      </c>
      <c r="O920" t="e">
        <f t="shared" ca="1" si="178"/>
        <v>#N/A</v>
      </c>
      <c r="P920" t="e">
        <f t="shared" ca="1" si="179"/>
        <v>#N/A</v>
      </c>
    </row>
    <row r="921" spans="1:16">
      <c r="A921" t="str">
        <f t="shared" si="170"/>
        <v>100</v>
      </c>
      <c r="B921" t="e">
        <f t="shared" ca="1" si="171"/>
        <v>#N/A</v>
      </c>
      <c r="C921" t="str">
        <f t="shared" si="172"/>
        <v>G-6-GRP</v>
      </c>
      <c r="D921" t="s">
        <v>714</v>
      </c>
      <c r="E921">
        <f t="shared" ca="1" si="169"/>
        <v>0</v>
      </c>
      <c r="H921" t="str">
        <f t="shared" ca="1" si="168"/>
        <v/>
      </c>
      <c r="I921" s="463">
        <f t="shared" ca="1" si="173"/>
        <v>0</v>
      </c>
      <c r="J921" s="463">
        <f t="shared" ca="1" si="174"/>
        <v>0</v>
      </c>
      <c r="K921">
        <f t="shared" ca="1" si="175"/>
        <v>0</v>
      </c>
      <c r="L921">
        <f t="shared" ca="1" si="176"/>
        <v>0</v>
      </c>
      <c r="M921">
        <f t="shared" ca="1" si="177"/>
        <v>0</v>
      </c>
      <c r="N921">
        <f t="shared" ca="1" si="177"/>
        <v>0</v>
      </c>
      <c r="O921" t="e">
        <f t="shared" ca="1" si="178"/>
        <v>#N/A</v>
      </c>
      <c r="P921" t="e">
        <f t="shared" ca="1" si="179"/>
        <v>#N/A</v>
      </c>
    </row>
    <row r="922" spans="1:16">
      <c r="A922" t="str">
        <f t="shared" si="170"/>
        <v>11</v>
      </c>
      <c r="B922" t="e">
        <f t="shared" ca="1" si="171"/>
        <v>#N/A</v>
      </c>
      <c r="C922" t="str">
        <f t="shared" si="172"/>
        <v>G-6-GRP</v>
      </c>
      <c r="D922" t="s">
        <v>715</v>
      </c>
      <c r="E922">
        <f t="shared" ca="1" si="169"/>
        <v>0</v>
      </c>
      <c r="H922" t="str">
        <f t="shared" ca="1" si="168"/>
        <v/>
      </c>
      <c r="I922" s="463">
        <f t="shared" ca="1" si="173"/>
        <v>0</v>
      </c>
      <c r="J922" s="463">
        <f t="shared" ca="1" si="174"/>
        <v>0</v>
      </c>
      <c r="K922">
        <f t="shared" ca="1" si="175"/>
        <v>0</v>
      </c>
      <c r="L922">
        <f t="shared" ca="1" si="176"/>
        <v>0</v>
      </c>
      <c r="M922">
        <f t="shared" ca="1" si="177"/>
        <v>0</v>
      </c>
      <c r="N922">
        <f t="shared" ca="1" si="177"/>
        <v>0</v>
      </c>
      <c r="O922" t="e">
        <f t="shared" ca="1" si="178"/>
        <v>#N/A</v>
      </c>
      <c r="P922" t="e">
        <f t="shared" ca="1" si="179"/>
        <v>#N/A</v>
      </c>
    </row>
    <row r="923" spans="1:16">
      <c r="A923" t="str">
        <f t="shared" ref="A923:A986" si="180">IF(LEFT(RIGHT(D923,3),1)="-",RIGHT(D923,2),RIGHT(D923,3))</f>
        <v>12</v>
      </c>
      <c r="B923" t="e">
        <f t="shared" ref="B923:B986" ca="1" si="181">VLOOKUP(H923,$A$1:$K$5,11,FALSE)</f>
        <v>#N/A</v>
      </c>
      <c r="C923" t="str">
        <f t="shared" si="172"/>
        <v>G-6-GRP</v>
      </c>
      <c r="D923" t="s">
        <v>716</v>
      </c>
      <c r="E923">
        <f t="shared" ca="1" si="169"/>
        <v>0</v>
      </c>
      <c r="H923" t="str">
        <f t="shared" ref="H923:H986" ca="1" si="182">IF(I923&lt;&gt;0,I923,IF(J923&lt;&gt;0,J923,IF(K923&lt;&gt;0,K923,IF(L923&lt;&gt;0,L923,IF(M923&lt;&gt;0,M923,"")))))</f>
        <v/>
      </c>
      <c r="I923" s="463">
        <f t="shared" ca="1" si="173"/>
        <v>0</v>
      </c>
      <c r="J923" s="463">
        <f t="shared" ca="1" si="174"/>
        <v>0</v>
      </c>
      <c r="K923">
        <f t="shared" ca="1" si="175"/>
        <v>0</v>
      </c>
      <c r="L923">
        <f t="shared" ca="1" si="176"/>
        <v>0</v>
      </c>
      <c r="M923">
        <f t="shared" ca="1" si="177"/>
        <v>0</v>
      </c>
      <c r="N923">
        <f t="shared" ca="1" si="177"/>
        <v>0</v>
      </c>
      <c r="O923" t="e">
        <f t="shared" ca="1" si="178"/>
        <v>#N/A</v>
      </c>
      <c r="P923" t="e">
        <f t="shared" ca="1" si="179"/>
        <v>#N/A</v>
      </c>
    </row>
    <row r="924" spans="1:16">
      <c r="A924" t="str">
        <f t="shared" si="180"/>
        <v>13</v>
      </c>
      <c r="B924" t="e">
        <f t="shared" ca="1" si="181"/>
        <v>#N/A</v>
      </c>
      <c r="C924" t="str">
        <f t="shared" si="172"/>
        <v>G-6-GRP</v>
      </c>
      <c r="D924" t="s">
        <v>717</v>
      </c>
      <c r="E924">
        <f t="shared" ca="1" si="169"/>
        <v>0</v>
      </c>
      <c r="H924" t="str">
        <f t="shared" ca="1" si="182"/>
        <v/>
      </c>
      <c r="I924" s="463">
        <f t="shared" ca="1" si="173"/>
        <v>0</v>
      </c>
      <c r="J924" s="463">
        <f t="shared" ca="1" si="174"/>
        <v>0</v>
      </c>
      <c r="K924">
        <f t="shared" ca="1" si="175"/>
        <v>0</v>
      </c>
      <c r="L924">
        <f t="shared" ca="1" si="176"/>
        <v>0</v>
      </c>
      <c r="M924">
        <f t="shared" ca="1" si="177"/>
        <v>0</v>
      </c>
      <c r="N924">
        <f t="shared" ca="1" si="177"/>
        <v>0</v>
      </c>
      <c r="O924" t="e">
        <f t="shared" ca="1" si="178"/>
        <v>#N/A</v>
      </c>
      <c r="P924" t="e">
        <f t="shared" ca="1" si="179"/>
        <v>#N/A</v>
      </c>
    </row>
    <row r="925" spans="1:16">
      <c r="A925" t="str">
        <f t="shared" si="180"/>
        <v>15</v>
      </c>
      <c r="B925" t="e">
        <f t="shared" ca="1" si="181"/>
        <v>#N/A</v>
      </c>
      <c r="C925" t="str">
        <f t="shared" si="172"/>
        <v>G-6-GRP</v>
      </c>
      <c r="D925" t="s">
        <v>718</v>
      </c>
      <c r="E925">
        <f t="shared" ca="1" si="169"/>
        <v>0</v>
      </c>
      <c r="H925" t="str">
        <f t="shared" ca="1" si="182"/>
        <v/>
      </c>
      <c r="I925" s="463">
        <f t="shared" ca="1" si="173"/>
        <v>0</v>
      </c>
      <c r="J925" s="463">
        <f t="shared" ca="1" si="174"/>
        <v>0</v>
      </c>
      <c r="K925">
        <f t="shared" ca="1" si="175"/>
        <v>0</v>
      </c>
      <c r="L925">
        <f t="shared" ca="1" si="176"/>
        <v>0</v>
      </c>
      <c r="M925">
        <f t="shared" ca="1" si="177"/>
        <v>0</v>
      </c>
      <c r="N925">
        <f t="shared" ca="1" si="177"/>
        <v>0</v>
      </c>
      <c r="O925" t="e">
        <f t="shared" ca="1" si="178"/>
        <v>#N/A</v>
      </c>
      <c r="P925" t="e">
        <f t="shared" ca="1" si="179"/>
        <v>#N/A</v>
      </c>
    </row>
    <row r="926" spans="1:16">
      <c r="A926" t="str">
        <f t="shared" si="180"/>
        <v>19</v>
      </c>
      <c r="B926" t="e">
        <f t="shared" ca="1" si="181"/>
        <v>#N/A</v>
      </c>
      <c r="C926" t="str">
        <f t="shared" si="172"/>
        <v>G-6-GRP</v>
      </c>
      <c r="D926" t="s">
        <v>1465</v>
      </c>
      <c r="E926">
        <f t="shared" ca="1" si="169"/>
        <v>0</v>
      </c>
      <c r="H926" t="str">
        <f t="shared" ca="1" si="182"/>
        <v/>
      </c>
      <c r="I926" s="463">
        <f t="shared" ca="1" si="173"/>
        <v>0</v>
      </c>
      <c r="J926" s="463">
        <f t="shared" ca="1" si="174"/>
        <v>0</v>
      </c>
      <c r="K926">
        <f t="shared" ca="1" si="175"/>
        <v>0</v>
      </c>
      <c r="L926">
        <f t="shared" ca="1" si="176"/>
        <v>0</v>
      </c>
      <c r="M926">
        <f t="shared" ref="M926:N989" ca="1" si="183">IF(IFERROR(VLOOKUP($C926,INDIRECT(M$12&amp;$H$10),1,FALSE),0)&lt;&gt;0,M$12,0)</f>
        <v>0</v>
      </c>
      <c r="N926">
        <f t="shared" ca="1" si="183"/>
        <v>0</v>
      </c>
      <c r="O926" t="e">
        <f t="shared" ca="1" si="178"/>
        <v>#N/A</v>
      </c>
      <c r="P926" t="e">
        <f t="shared" ca="1" si="179"/>
        <v>#N/A</v>
      </c>
    </row>
    <row r="927" spans="1:16">
      <c r="A927" t="str">
        <f t="shared" si="180"/>
        <v>34</v>
      </c>
      <c r="B927" t="e">
        <f t="shared" ca="1" si="181"/>
        <v>#N/A</v>
      </c>
      <c r="C927" t="str">
        <f t="shared" si="172"/>
        <v>G-6-GRP</v>
      </c>
      <c r="D927" t="s">
        <v>1466</v>
      </c>
      <c r="E927">
        <f t="shared" ca="1" si="169"/>
        <v>0</v>
      </c>
      <c r="H927" t="str">
        <f t="shared" ca="1" si="182"/>
        <v/>
      </c>
      <c r="I927" s="463">
        <f t="shared" ca="1" si="173"/>
        <v>0</v>
      </c>
      <c r="J927" s="463">
        <f t="shared" ca="1" si="174"/>
        <v>0</v>
      </c>
      <c r="K927">
        <f t="shared" ca="1" si="175"/>
        <v>0</v>
      </c>
      <c r="L927">
        <f t="shared" ca="1" si="176"/>
        <v>0</v>
      </c>
      <c r="M927">
        <f t="shared" ca="1" si="183"/>
        <v>0</v>
      </c>
      <c r="N927">
        <f t="shared" ca="1" si="183"/>
        <v>0</v>
      </c>
      <c r="O927" t="e">
        <f t="shared" ca="1" si="178"/>
        <v>#N/A</v>
      </c>
      <c r="P927" t="e">
        <f t="shared" ca="1" si="179"/>
        <v>#N/A</v>
      </c>
    </row>
    <row r="928" spans="1:16">
      <c r="A928" t="str">
        <f t="shared" si="180"/>
        <v>35</v>
      </c>
      <c r="B928" t="e">
        <f t="shared" ca="1" si="181"/>
        <v>#N/A</v>
      </c>
      <c r="C928" t="str">
        <f t="shared" si="172"/>
        <v>G-6-GRP</v>
      </c>
      <c r="D928" t="s">
        <v>1467</v>
      </c>
      <c r="E928">
        <f t="shared" ca="1" si="169"/>
        <v>0</v>
      </c>
      <c r="H928" t="str">
        <f t="shared" ca="1" si="182"/>
        <v/>
      </c>
      <c r="I928" s="463">
        <f t="shared" ca="1" si="173"/>
        <v>0</v>
      </c>
      <c r="J928" s="463">
        <f t="shared" ca="1" si="174"/>
        <v>0</v>
      </c>
      <c r="K928">
        <f t="shared" ca="1" si="175"/>
        <v>0</v>
      </c>
      <c r="L928">
        <f t="shared" ca="1" si="176"/>
        <v>0</v>
      </c>
      <c r="M928">
        <f t="shared" ca="1" si="183"/>
        <v>0</v>
      </c>
      <c r="N928">
        <f t="shared" ca="1" si="183"/>
        <v>0</v>
      </c>
      <c r="O928" t="e">
        <f t="shared" ca="1" si="178"/>
        <v>#N/A</v>
      </c>
      <c r="P928" t="e">
        <f t="shared" ca="1" si="179"/>
        <v>#N/A</v>
      </c>
    </row>
    <row r="929" spans="1:16">
      <c r="A929" t="str">
        <f t="shared" si="180"/>
        <v>36</v>
      </c>
      <c r="B929" t="e">
        <f t="shared" ca="1" si="181"/>
        <v>#N/A</v>
      </c>
      <c r="C929" t="str">
        <f t="shared" si="172"/>
        <v>G-6-GRP</v>
      </c>
      <c r="D929" t="s">
        <v>1468</v>
      </c>
      <c r="E929">
        <f t="shared" ca="1" si="169"/>
        <v>0</v>
      </c>
      <c r="H929" t="str">
        <f t="shared" ca="1" si="182"/>
        <v/>
      </c>
      <c r="I929" s="463">
        <f t="shared" ca="1" si="173"/>
        <v>0</v>
      </c>
      <c r="J929" s="463">
        <f t="shared" ca="1" si="174"/>
        <v>0</v>
      </c>
      <c r="K929">
        <f t="shared" ca="1" si="175"/>
        <v>0</v>
      </c>
      <c r="L929">
        <f t="shared" ca="1" si="176"/>
        <v>0</v>
      </c>
      <c r="M929">
        <f t="shared" ca="1" si="183"/>
        <v>0</v>
      </c>
      <c r="N929">
        <f t="shared" ca="1" si="183"/>
        <v>0</v>
      </c>
      <c r="O929" t="e">
        <f t="shared" ca="1" si="178"/>
        <v>#N/A</v>
      </c>
      <c r="P929" t="e">
        <f t="shared" ca="1" si="179"/>
        <v>#N/A</v>
      </c>
    </row>
    <row r="930" spans="1:16">
      <c r="A930" t="str">
        <f t="shared" si="180"/>
        <v>01</v>
      </c>
      <c r="B930" t="str">
        <f t="shared" ca="1" si="181"/>
        <v>PE</v>
      </c>
      <c r="C930" t="str">
        <f t="shared" si="172"/>
        <v>G-6PE</v>
      </c>
      <c r="D930" t="s">
        <v>307</v>
      </c>
      <c r="E930">
        <f t="shared" ca="1" si="169"/>
        <v>0</v>
      </c>
      <c r="H930" t="str">
        <f t="shared" ca="1" si="182"/>
        <v>'GOOD PE'!</v>
      </c>
      <c r="I930" s="463">
        <f t="shared" ca="1" si="173"/>
        <v>0</v>
      </c>
      <c r="J930" s="463">
        <f t="shared" ca="1" si="174"/>
        <v>0</v>
      </c>
      <c r="K930">
        <f t="shared" ca="1" si="175"/>
        <v>0</v>
      </c>
      <c r="L930">
        <f t="shared" ca="1" si="176"/>
        <v>0</v>
      </c>
      <c r="M930" t="str">
        <f t="shared" ca="1" si="183"/>
        <v>'GOOD PE'!</v>
      </c>
      <c r="N930">
        <f t="shared" ca="1" si="183"/>
        <v>0</v>
      </c>
      <c r="O930" t="str">
        <f t="shared" ca="1" si="178"/>
        <v>C:AP</v>
      </c>
      <c r="P930" t="str">
        <f t="shared" ca="1" si="179"/>
        <v>C9:AP9</v>
      </c>
    </row>
    <row r="931" spans="1:16">
      <c r="A931" t="str">
        <f t="shared" si="180"/>
        <v>02</v>
      </c>
      <c r="B931" t="str">
        <f t="shared" ca="1" si="181"/>
        <v>PE</v>
      </c>
      <c r="C931" t="str">
        <f t="shared" si="172"/>
        <v>G-6PE</v>
      </c>
      <c r="D931" t="s">
        <v>308</v>
      </c>
      <c r="E931">
        <f t="shared" ca="1" si="169"/>
        <v>0</v>
      </c>
      <c r="H931" t="str">
        <f t="shared" ca="1" si="182"/>
        <v>'GOOD PE'!</v>
      </c>
      <c r="I931" s="463">
        <f t="shared" ca="1" si="173"/>
        <v>0</v>
      </c>
      <c r="J931" s="463">
        <f t="shared" ca="1" si="174"/>
        <v>0</v>
      </c>
      <c r="K931">
        <f t="shared" ca="1" si="175"/>
        <v>0</v>
      </c>
      <c r="L931">
        <f t="shared" ca="1" si="176"/>
        <v>0</v>
      </c>
      <c r="M931" t="str">
        <f t="shared" ca="1" si="183"/>
        <v>'GOOD PE'!</v>
      </c>
      <c r="N931">
        <f t="shared" ca="1" si="183"/>
        <v>0</v>
      </c>
      <c r="O931" t="str">
        <f t="shared" ca="1" si="178"/>
        <v>C:AP</v>
      </c>
      <c r="P931" t="str">
        <f t="shared" ca="1" si="179"/>
        <v>C9:AP9</v>
      </c>
    </row>
    <row r="932" spans="1:16">
      <c r="A932" t="str">
        <f t="shared" si="180"/>
        <v>03</v>
      </c>
      <c r="B932" t="str">
        <f t="shared" ca="1" si="181"/>
        <v>PE</v>
      </c>
      <c r="C932" t="str">
        <f t="shared" si="172"/>
        <v>G-6PE</v>
      </c>
      <c r="D932" t="s">
        <v>309</v>
      </c>
      <c r="E932">
        <f t="shared" ca="1" si="169"/>
        <v>0</v>
      </c>
      <c r="H932" t="str">
        <f t="shared" ca="1" si="182"/>
        <v>'GOOD PE'!</v>
      </c>
      <c r="I932" s="463">
        <f t="shared" ca="1" si="173"/>
        <v>0</v>
      </c>
      <c r="J932" s="463">
        <f t="shared" ca="1" si="174"/>
        <v>0</v>
      </c>
      <c r="K932">
        <f t="shared" ca="1" si="175"/>
        <v>0</v>
      </c>
      <c r="L932">
        <f t="shared" ca="1" si="176"/>
        <v>0</v>
      </c>
      <c r="M932" t="str">
        <f t="shared" ca="1" si="183"/>
        <v>'GOOD PE'!</v>
      </c>
      <c r="N932">
        <f t="shared" ca="1" si="183"/>
        <v>0</v>
      </c>
      <c r="O932" t="str">
        <f t="shared" ca="1" si="178"/>
        <v>C:AP</v>
      </c>
      <c r="P932" t="str">
        <f t="shared" ca="1" si="179"/>
        <v>C9:AP9</v>
      </c>
    </row>
    <row r="933" spans="1:16">
      <c r="A933" t="str">
        <f t="shared" si="180"/>
        <v>04</v>
      </c>
      <c r="B933" t="str">
        <f t="shared" ca="1" si="181"/>
        <v>PE</v>
      </c>
      <c r="C933" t="str">
        <f t="shared" si="172"/>
        <v>G-6PE</v>
      </c>
      <c r="D933" t="s">
        <v>310</v>
      </c>
      <c r="E933">
        <f t="shared" ca="1" si="169"/>
        <v>0</v>
      </c>
      <c r="H933" t="str">
        <f t="shared" ca="1" si="182"/>
        <v>'GOOD PE'!</v>
      </c>
      <c r="I933" s="463">
        <f t="shared" ca="1" si="173"/>
        <v>0</v>
      </c>
      <c r="J933" s="463">
        <f t="shared" ca="1" si="174"/>
        <v>0</v>
      </c>
      <c r="K933">
        <f t="shared" ca="1" si="175"/>
        <v>0</v>
      </c>
      <c r="L933">
        <f t="shared" ca="1" si="176"/>
        <v>0</v>
      </c>
      <c r="M933" t="str">
        <f t="shared" ca="1" si="183"/>
        <v>'GOOD PE'!</v>
      </c>
      <c r="N933">
        <f t="shared" ca="1" si="183"/>
        <v>0</v>
      </c>
      <c r="O933" t="str">
        <f t="shared" ca="1" si="178"/>
        <v>C:AP</v>
      </c>
      <c r="P933" t="str">
        <f t="shared" ca="1" si="179"/>
        <v>C9:AP9</v>
      </c>
    </row>
    <row r="934" spans="1:16">
      <c r="A934" t="str">
        <f t="shared" si="180"/>
        <v>05</v>
      </c>
      <c r="B934" t="str">
        <f t="shared" ca="1" si="181"/>
        <v>PE</v>
      </c>
      <c r="C934" t="str">
        <f t="shared" si="172"/>
        <v>G-6PE</v>
      </c>
      <c r="D934" t="s">
        <v>311</v>
      </c>
      <c r="E934">
        <f t="shared" ca="1" si="169"/>
        <v>0</v>
      </c>
      <c r="H934" t="str">
        <f t="shared" ca="1" si="182"/>
        <v>'GOOD PE'!</v>
      </c>
      <c r="I934" s="463">
        <f t="shared" ca="1" si="173"/>
        <v>0</v>
      </c>
      <c r="J934" s="463">
        <f t="shared" ca="1" si="174"/>
        <v>0</v>
      </c>
      <c r="K934">
        <f t="shared" ca="1" si="175"/>
        <v>0</v>
      </c>
      <c r="L934">
        <f t="shared" ca="1" si="176"/>
        <v>0</v>
      </c>
      <c r="M934" t="str">
        <f t="shared" ca="1" si="183"/>
        <v>'GOOD PE'!</v>
      </c>
      <c r="N934">
        <f t="shared" ca="1" si="183"/>
        <v>0</v>
      </c>
      <c r="O934" t="str">
        <f t="shared" ca="1" si="178"/>
        <v>C:AP</v>
      </c>
      <c r="P934" t="str">
        <f t="shared" ca="1" si="179"/>
        <v>C9:AP9</v>
      </c>
    </row>
    <row r="935" spans="1:16">
      <c r="A935" t="str">
        <f t="shared" si="180"/>
        <v>06</v>
      </c>
      <c r="B935" t="str">
        <f t="shared" ca="1" si="181"/>
        <v>PE</v>
      </c>
      <c r="C935" t="str">
        <f t="shared" si="172"/>
        <v>G-6PE</v>
      </c>
      <c r="D935" t="s">
        <v>312</v>
      </c>
      <c r="E935">
        <f t="shared" ca="1" si="169"/>
        <v>0</v>
      </c>
      <c r="H935" t="str">
        <f t="shared" ca="1" si="182"/>
        <v>'GOOD PE'!</v>
      </c>
      <c r="I935" s="463">
        <f t="shared" ca="1" si="173"/>
        <v>0</v>
      </c>
      <c r="J935" s="463">
        <f t="shared" ca="1" si="174"/>
        <v>0</v>
      </c>
      <c r="K935">
        <f t="shared" ca="1" si="175"/>
        <v>0</v>
      </c>
      <c r="L935">
        <f t="shared" ca="1" si="176"/>
        <v>0</v>
      </c>
      <c r="M935" t="str">
        <f t="shared" ca="1" si="183"/>
        <v>'GOOD PE'!</v>
      </c>
      <c r="N935">
        <f t="shared" ca="1" si="183"/>
        <v>0</v>
      </c>
      <c r="O935" t="str">
        <f t="shared" ca="1" si="178"/>
        <v>C:AP</v>
      </c>
      <c r="P935" t="str">
        <f t="shared" ca="1" si="179"/>
        <v>C9:AP9</v>
      </c>
    </row>
    <row r="936" spans="1:16">
      <c r="A936" t="str">
        <f t="shared" si="180"/>
        <v>07</v>
      </c>
      <c r="B936" t="str">
        <f t="shared" ca="1" si="181"/>
        <v>PE</v>
      </c>
      <c r="C936" t="str">
        <f t="shared" si="172"/>
        <v>G-6PE</v>
      </c>
      <c r="D936" t="s">
        <v>453</v>
      </c>
      <c r="E936">
        <f t="shared" ca="1" si="169"/>
        <v>0</v>
      </c>
      <c r="H936" t="str">
        <f t="shared" ca="1" si="182"/>
        <v>'GOOD PE'!</v>
      </c>
      <c r="I936" s="463">
        <f t="shared" ca="1" si="173"/>
        <v>0</v>
      </c>
      <c r="J936" s="463">
        <f t="shared" ca="1" si="174"/>
        <v>0</v>
      </c>
      <c r="K936">
        <f t="shared" ca="1" si="175"/>
        <v>0</v>
      </c>
      <c r="L936">
        <f t="shared" ca="1" si="176"/>
        <v>0</v>
      </c>
      <c r="M936" t="str">
        <f t="shared" ca="1" si="183"/>
        <v>'GOOD PE'!</v>
      </c>
      <c r="N936">
        <f t="shared" ca="1" si="183"/>
        <v>0</v>
      </c>
      <c r="O936" t="str">
        <f t="shared" ca="1" si="178"/>
        <v>C:AP</v>
      </c>
      <c r="P936" t="str">
        <f t="shared" ca="1" si="179"/>
        <v>C9:AP9</v>
      </c>
    </row>
    <row r="937" spans="1:16">
      <c r="A937" t="str">
        <f t="shared" si="180"/>
        <v>08</v>
      </c>
      <c r="B937" t="str">
        <f t="shared" ca="1" si="181"/>
        <v>PE</v>
      </c>
      <c r="C937" t="str">
        <f t="shared" si="172"/>
        <v>G-6PE</v>
      </c>
      <c r="D937" t="s">
        <v>474</v>
      </c>
      <c r="E937">
        <f t="shared" ca="1" si="169"/>
        <v>0</v>
      </c>
      <c r="H937" t="str">
        <f t="shared" ca="1" si="182"/>
        <v>'GOOD PE'!</v>
      </c>
      <c r="I937" s="463">
        <f t="shared" ca="1" si="173"/>
        <v>0</v>
      </c>
      <c r="J937" s="463">
        <f t="shared" ca="1" si="174"/>
        <v>0</v>
      </c>
      <c r="K937">
        <f t="shared" ca="1" si="175"/>
        <v>0</v>
      </c>
      <c r="L937">
        <f t="shared" ca="1" si="176"/>
        <v>0</v>
      </c>
      <c r="M937" t="str">
        <f t="shared" ca="1" si="183"/>
        <v>'GOOD PE'!</v>
      </c>
      <c r="N937">
        <f t="shared" ca="1" si="183"/>
        <v>0</v>
      </c>
      <c r="O937" t="str">
        <f t="shared" ca="1" si="178"/>
        <v>C:AP</v>
      </c>
      <c r="P937" t="str">
        <f t="shared" ca="1" si="179"/>
        <v>C9:AP9</v>
      </c>
    </row>
    <row r="938" spans="1:16">
      <c r="A938" t="str">
        <f t="shared" si="180"/>
        <v>09</v>
      </c>
      <c r="B938" t="str">
        <f t="shared" ca="1" si="181"/>
        <v>PE</v>
      </c>
      <c r="C938" t="str">
        <f t="shared" si="172"/>
        <v>G-6PE</v>
      </c>
      <c r="D938" t="s">
        <v>313</v>
      </c>
      <c r="E938">
        <f t="shared" ca="1" si="169"/>
        <v>0</v>
      </c>
      <c r="H938" t="str">
        <f t="shared" ca="1" si="182"/>
        <v>'GOOD PE'!</v>
      </c>
      <c r="I938" s="463">
        <f t="shared" ca="1" si="173"/>
        <v>0</v>
      </c>
      <c r="J938" s="463">
        <f t="shared" ca="1" si="174"/>
        <v>0</v>
      </c>
      <c r="K938">
        <f t="shared" ca="1" si="175"/>
        <v>0</v>
      </c>
      <c r="L938">
        <f t="shared" ca="1" si="176"/>
        <v>0</v>
      </c>
      <c r="M938" t="str">
        <f t="shared" ca="1" si="183"/>
        <v>'GOOD PE'!</v>
      </c>
      <c r="N938">
        <f t="shared" ca="1" si="183"/>
        <v>0</v>
      </c>
      <c r="O938" t="str">
        <f t="shared" ca="1" si="178"/>
        <v>C:AP</v>
      </c>
      <c r="P938" t="str">
        <f t="shared" ca="1" si="179"/>
        <v>C9:AP9</v>
      </c>
    </row>
    <row r="939" spans="1:16">
      <c r="A939" t="str">
        <f t="shared" si="180"/>
        <v>10</v>
      </c>
      <c r="B939" t="str">
        <f t="shared" ca="1" si="181"/>
        <v>PE</v>
      </c>
      <c r="C939" t="str">
        <f t="shared" si="172"/>
        <v>G-6PE</v>
      </c>
      <c r="D939" t="s">
        <v>516</v>
      </c>
      <c r="E939">
        <f t="shared" ca="1" si="169"/>
        <v>0</v>
      </c>
      <c r="H939" t="str">
        <f t="shared" ca="1" si="182"/>
        <v>'GOOD PE'!</v>
      </c>
      <c r="I939" s="463">
        <f t="shared" ca="1" si="173"/>
        <v>0</v>
      </c>
      <c r="J939" s="463">
        <f t="shared" ca="1" si="174"/>
        <v>0</v>
      </c>
      <c r="K939">
        <f t="shared" ca="1" si="175"/>
        <v>0</v>
      </c>
      <c r="L939">
        <f t="shared" ca="1" si="176"/>
        <v>0</v>
      </c>
      <c r="M939" t="str">
        <f t="shared" ca="1" si="183"/>
        <v>'GOOD PE'!</v>
      </c>
      <c r="N939">
        <f t="shared" ca="1" si="183"/>
        <v>0</v>
      </c>
      <c r="O939" t="str">
        <f t="shared" ca="1" si="178"/>
        <v>C:AP</v>
      </c>
      <c r="P939" t="str">
        <f t="shared" ca="1" si="179"/>
        <v>C9:AP9</v>
      </c>
    </row>
    <row r="940" spans="1:16">
      <c r="A940" t="str">
        <f t="shared" si="180"/>
        <v>11</v>
      </c>
      <c r="B940" t="str">
        <f t="shared" ca="1" si="181"/>
        <v>PE</v>
      </c>
      <c r="C940" t="str">
        <f t="shared" si="172"/>
        <v>G-6PE</v>
      </c>
      <c r="D940" t="s">
        <v>314</v>
      </c>
      <c r="E940">
        <f t="shared" ca="1" si="169"/>
        <v>0</v>
      </c>
      <c r="H940" t="str">
        <f t="shared" ca="1" si="182"/>
        <v>'GOOD PE'!</v>
      </c>
      <c r="I940" s="463">
        <f t="shared" ca="1" si="173"/>
        <v>0</v>
      </c>
      <c r="J940" s="463">
        <f t="shared" ca="1" si="174"/>
        <v>0</v>
      </c>
      <c r="K940">
        <f t="shared" ca="1" si="175"/>
        <v>0</v>
      </c>
      <c r="L940">
        <f t="shared" ca="1" si="176"/>
        <v>0</v>
      </c>
      <c r="M940" t="str">
        <f t="shared" ca="1" si="183"/>
        <v>'GOOD PE'!</v>
      </c>
      <c r="N940">
        <f t="shared" ca="1" si="183"/>
        <v>0</v>
      </c>
      <c r="O940" t="str">
        <f t="shared" ca="1" si="178"/>
        <v>C:AP</v>
      </c>
      <c r="P940" t="str">
        <f t="shared" ca="1" si="179"/>
        <v>C9:AP9</v>
      </c>
    </row>
    <row r="941" spans="1:16">
      <c r="A941" t="str">
        <f t="shared" si="180"/>
        <v>12</v>
      </c>
      <c r="B941" t="str">
        <f t="shared" ca="1" si="181"/>
        <v>PE</v>
      </c>
      <c r="C941" t="str">
        <f t="shared" si="172"/>
        <v>G-6PE</v>
      </c>
      <c r="D941" t="s">
        <v>315</v>
      </c>
      <c r="E941">
        <f t="shared" ca="1" si="169"/>
        <v>0</v>
      </c>
      <c r="H941" t="str">
        <f t="shared" ca="1" si="182"/>
        <v>'GOOD PE'!</v>
      </c>
      <c r="I941" s="463">
        <f t="shared" ca="1" si="173"/>
        <v>0</v>
      </c>
      <c r="J941" s="463">
        <f t="shared" ca="1" si="174"/>
        <v>0</v>
      </c>
      <c r="K941">
        <f t="shared" ca="1" si="175"/>
        <v>0</v>
      </c>
      <c r="L941">
        <f t="shared" ca="1" si="176"/>
        <v>0</v>
      </c>
      <c r="M941" t="str">
        <f t="shared" ca="1" si="183"/>
        <v>'GOOD PE'!</v>
      </c>
      <c r="N941">
        <f t="shared" ca="1" si="183"/>
        <v>0</v>
      </c>
      <c r="O941" t="str">
        <f t="shared" ca="1" si="178"/>
        <v>C:AP</v>
      </c>
      <c r="P941" t="str">
        <f t="shared" ca="1" si="179"/>
        <v>C9:AP9</v>
      </c>
    </row>
    <row r="942" spans="1:16">
      <c r="A942" t="str">
        <f t="shared" si="180"/>
        <v>13</v>
      </c>
      <c r="B942" t="str">
        <f t="shared" ca="1" si="181"/>
        <v>PE</v>
      </c>
      <c r="C942" t="str">
        <f t="shared" si="172"/>
        <v>G-6PE</v>
      </c>
      <c r="D942" t="s">
        <v>537</v>
      </c>
      <c r="E942">
        <f t="shared" ca="1" si="169"/>
        <v>0</v>
      </c>
      <c r="H942" t="str">
        <f t="shared" ca="1" si="182"/>
        <v>'GOOD PE'!</v>
      </c>
      <c r="I942" s="463">
        <f t="shared" ca="1" si="173"/>
        <v>0</v>
      </c>
      <c r="J942" s="463">
        <f t="shared" ca="1" si="174"/>
        <v>0</v>
      </c>
      <c r="K942">
        <f t="shared" ca="1" si="175"/>
        <v>0</v>
      </c>
      <c r="L942">
        <f t="shared" ca="1" si="176"/>
        <v>0</v>
      </c>
      <c r="M942" t="str">
        <f t="shared" ca="1" si="183"/>
        <v>'GOOD PE'!</v>
      </c>
      <c r="N942">
        <f t="shared" ca="1" si="183"/>
        <v>0</v>
      </c>
      <c r="O942" t="str">
        <f t="shared" ca="1" si="178"/>
        <v>C:AP</v>
      </c>
      <c r="P942" t="str">
        <f t="shared" ca="1" si="179"/>
        <v>C9:AP9</v>
      </c>
    </row>
    <row r="943" spans="1:16">
      <c r="A943" t="str">
        <f t="shared" si="180"/>
        <v>14</v>
      </c>
      <c r="B943" t="str">
        <f t="shared" ca="1" si="181"/>
        <v>PE</v>
      </c>
      <c r="C943" t="str">
        <f t="shared" si="172"/>
        <v>G-6PE</v>
      </c>
      <c r="D943" t="s">
        <v>316</v>
      </c>
      <c r="E943">
        <f t="shared" ca="1" si="169"/>
        <v>0</v>
      </c>
      <c r="H943" t="str">
        <f t="shared" ca="1" si="182"/>
        <v>'GOOD PE'!</v>
      </c>
      <c r="I943" s="463">
        <f t="shared" ca="1" si="173"/>
        <v>0</v>
      </c>
      <c r="J943" s="463">
        <f t="shared" ca="1" si="174"/>
        <v>0</v>
      </c>
      <c r="K943">
        <f t="shared" ca="1" si="175"/>
        <v>0</v>
      </c>
      <c r="L943">
        <f t="shared" ca="1" si="176"/>
        <v>0</v>
      </c>
      <c r="M943" t="str">
        <f t="shared" ca="1" si="183"/>
        <v>'GOOD PE'!</v>
      </c>
      <c r="N943">
        <f t="shared" ca="1" si="183"/>
        <v>0</v>
      </c>
      <c r="O943" t="str">
        <f t="shared" ca="1" si="178"/>
        <v>C:AP</v>
      </c>
      <c r="P943" t="str">
        <f t="shared" ca="1" si="179"/>
        <v>C9:AP9</v>
      </c>
    </row>
    <row r="944" spans="1:16">
      <c r="A944" t="str">
        <f t="shared" si="180"/>
        <v>15</v>
      </c>
      <c r="B944" t="str">
        <f t="shared" ca="1" si="181"/>
        <v>PE</v>
      </c>
      <c r="C944" t="str">
        <f t="shared" si="172"/>
        <v>G-6PE</v>
      </c>
      <c r="D944" t="s">
        <v>495</v>
      </c>
      <c r="E944">
        <f t="shared" ca="1" si="169"/>
        <v>0</v>
      </c>
      <c r="H944" t="str">
        <f t="shared" ca="1" si="182"/>
        <v>'GOOD PE'!</v>
      </c>
      <c r="I944" s="463">
        <f t="shared" ca="1" si="173"/>
        <v>0</v>
      </c>
      <c r="J944" s="463">
        <f t="shared" ca="1" si="174"/>
        <v>0</v>
      </c>
      <c r="K944">
        <f t="shared" ca="1" si="175"/>
        <v>0</v>
      </c>
      <c r="L944">
        <f t="shared" ca="1" si="176"/>
        <v>0</v>
      </c>
      <c r="M944" t="str">
        <f t="shared" ca="1" si="183"/>
        <v>'GOOD PE'!</v>
      </c>
      <c r="N944">
        <f t="shared" ca="1" si="183"/>
        <v>0</v>
      </c>
      <c r="O944" t="str">
        <f t="shared" ca="1" si="178"/>
        <v>C:AP</v>
      </c>
      <c r="P944" t="str">
        <f t="shared" ca="1" si="179"/>
        <v>C9:AP9</v>
      </c>
    </row>
    <row r="945" spans="1:16">
      <c r="A945" t="str">
        <f t="shared" si="180"/>
        <v>19</v>
      </c>
      <c r="B945" t="str">
        <f t="shared" ca="1" si="181"/>
        <v>PE</v>
      </c>
      <c r="C945" t="str">
        <f t="shared" si="172"/>
        <v>G-6PE</v>
      </c>
      <c r="D945" t="s">
        <v>1469</v>
      </c>
      <c r="E945">
        <f t="shared" ca="1" si="169"/>
        <v>0</v>
      </c>
      <c r="H945" t="str">
        <f t="shared" ca="1" si="182"/>
        <v>'GOOD PE'!</v>
      </c>
      <c r="I945" s="463">
        <f t="shared" ca="1" si="173"/>
        <v>0</v>
      </c>
      <c r="J945" s="463">
        <f t="shared" ca="1" si="174"/>
        <v>0</v>
      </c>
      <c r="K945">
        <f t="shared" ca="1" si="175"/>
        <v>0</v>
      </c>
      <c r="L945">
        <f t="shared" ca="1" si="176"/>
        <v>0</v>
      </c>
      <c r="M945" t="str">
        <f t="shared" ca="1" si="183"/>
        <v>'GOOD PE'!</v>
      </c>
      <c r="N945">
        <f t="shared" ca="1" si="183"/>
        <v>0</v>
      </c>
      <c r="O945" t="str">
        <f t="shared" ca="1" si="178"/>
        <v>C:AP</v>
      </c>
      <c r="P945" t="str">
        <f t="shared" ca="1" si="179"/>
        <v>C9:AP9</v>
      </c>
    </row>
    <row r="946" spans="1:16">
      <c r="A946" t="str">
        <f t="shared" si="180"/>
        <v>34</v>
      </c>
      <c r="B946" t="str">
        <f t="shared" ca="1" si="181"/>
        <v>PE</v>
      </c>
      <c r="C946" t="str">
        <f t="shared" si="172"/>
        <v>G-6PE</v>
      </c>
      <c r="D946" t="s">
        <v>1470</v>
      </c>
      <c r="E946">
        <f t="shared" ca="1" si="169"/>
        <v>0</v>
      </c>
      <c r="H946" t="str">
        <f t="shared" ca="1" si="182"/>
        <v>'GOOD PE'!</v>
      </c>
      <c r="I946" s="463">
        <f t="shared" ca="1" si="173"/>
        <v>0</v>
      </c>
      <c r="J946" s="463">
        <f t="shared" ca="1" si="174"/>
        <v>0</v>
      </c>
      <c r="K946">
        <f t="shared" ca="1" si="175"/>
        <v>0</v>
      </c>
      <c r="L946">
        <f t="shared" ca="1" si="176"/>
        <v>0</v>
      </c>
      <c r="M946" t="str">
        <f t="shared" ca="1" si="183"/>
        <v>'GOOD PE'!</v>
      </c>
      <c r="N946">
        <f t="shared" ca="1" si="183"/>
        <v>0</v>
      </c>
      <c r="O946" t="str">
        <f t="shared" ca="1" si="178"/>
        <v>C:AP</v>
      </c>
      <c r="P946" t="str">
        <f t="shared" ca="1" si="179"/>
        <v>C9:AP9</v>
      </c>
    </row>
    <row r="947" spans="1:16">
      <c r="A947" t="str">
        <f t="shared" si="180"/>
        <v>35</v>
      </c>
      <c r="B947" t="str">
        <f t="shared" ca="1" si="181"/>
        <v>PE</v>
      </c>
      <c r="C947" t="str">
        <f t="shared" si="172"/>
        <v>G-6PE</v>
      </c>
      <c r="D947" t="s">
        <v>1471</v>
      </c>
      <c r="E947">
        <f t="shared" ca="1" si="169"/>
        <v>0</v>
      </c>
      <c r="H947" t="str">
        <f t="shared" ca="1" si="182"/>
        <v>'GOOD PE'!</v>
      </c>
      <c r="I947" s="463">
        <f t="shared" ca="1" si="173"/>
        <v>0</v>
      </c>
      <c r="J947" s="463">
        <f t="shared" ca="1" si="174"/>
        <v>0</v>
      </c>
      <c r="K947">
        <f t="shared" ca="1" si="175"/>
        <v>0</v>
      </c>
      <c r="L947">
        <f t="shared" ca="1" si="176"/>
        <v>0</v>
      </c>
      <c r="M947" t="str">
        <f t="shared" ca="1" si="183"/>
        <v>'GOOD PE'!</v>
      </c>
      <c r="N947">
        <f t="shared" ca="1" si="183"/>
        <v>0</v>
      </c>
      <c r="O947" t="str">
        <f t="shared" ca="1" si="178"/>
        <v>C:AP</v>
      </c>
      <c r="P947" t="str">
        <f t="shared" ca="1" si="179"/>
        <v>C9:AP9</v>
      </c>
    </row>
    <row r="948" spans="1:16">
      <c r="A948" t="str">
        <f t="shared" si="180"/>
        <v>36</v>
      </c>
      <c r="B948" t="str">
        <f t="shared" ca="1" si="181"/>
        <v>PE</v>
      </c>
      <c r="C948" t="str">
        <f t="shared" si="172"/>
        <v>G-6PE</v>
      </c>
      <c r="D948" t="s">
        <v>1472</v>
      </c>
      <c r="E948">
        <f t="shared" ca="1" si="169"/>
        <v>0</v>
      </c>
      <c r="H948" t="str">
        <f t="shared" ca="1" si="182"/>
        <v>'GOOD PE'!</v>
      </c>
      <c r="I948" s="463">
        <f t="shared" ca="1" si="173"/>
        <v>0</v>
      </c>
      <c r="J948" s="463">
        <f t="shared" ca="1" si="174"/>
        <v>0</v>
      </c>
      <c r="K948">
        <f t="shared" ca="1" si="175"/>
        <v>0</v>
      </c>
      <c r="L948">
        <f t="shared" ca="1" si="176"/>
        <v>0</v>
      </c>
      <c r="M948" t="str">
        <f t="shared" ca="1" si="183"/>
        <v>'GOOD PE'!</v>
      </c>
      <c r="N948">
        <f t="shared" ca="1" si="183"/>
        <v>0</v>
      </c>
      <c r="O948" t="str">
        <f t="shared" ca="1" si="178"/>
        <v>C:AP</v>
      </c>
      <c r="P948" t="str">
        <f t="shared" ca="1" si="179"/>
        <v>C9:AP9</v>
      </c>
    </row>
    <row r="949" spans="1:16">
      <c r="A949" t="str">
        <f t="shared" si="180"/>
        <v>01</v>
      </c>
      <c r="B949" t="str">
        <f t="shared" ca="1" si="181"/>
        <v>PU</v>
      </c>
      <c r="C949" t="str">
        <f t="shared" si="172"/>
        <v>G-6PU</v>
      </c>
      <c r="D949" t="s">
        <v>1173</v>
      </c>
      <c r="E949">
        <f t="shared" ca="1" si="169"/>
        <v>0</v>
      </c>
      <c r="H949" t="str">
        <f t="shared" ca="1" si="182"/>
        <v>'GOOD PU'!</v>
      </c>
      <c r="I949" s="463">
        <f t="shared" ca="1" si="173"/>
        <v>0</v>
      </c>
      <c r="J949" s="463">
        <f t="shared" ca="1" si="174"/>
        <v>0</v>
      </c>
      <c r="K949">
        <f t="shared" ca="1" si="175"/>
        <v>0</v>
      </c>
      <c r="L949" t="str">
        <f t="shared" ca="1" si="176"/>
        <v>'GOOD PU'!</v>
      </c>
      <c r="M949">
        <f t="shared" ca="1" si="183"/>
        <v>0</v>
      </c>
      <c r="N949">
        <f t="shared" ca="1" si="183"/>
        <v>0</v>
      </c>
      <c r="O949" t="str">
        <f t="shared" ca="1" si="178"/>
        <v>D:t</v>
      </c>
      <c r="P949" t="str">
        <f t="shared" ca="1" si="179"/>
        <v>D9:t9</v>
      </c>
    </row>
    <row r="950" spans="1:16">
      <c r="A950" t="str">
        <f t="shared" si="180"/>
        <v>02</v>
      </c>
      <c r="B950" t="str">
        <f t="shared" ca="1" si="181"/>
        <v>PU</v>
      </c>
      <c r="C950" t="str">
        <f t="shared" si="172"/>
        <v>G-6PU</v>
      </c>
      <c r="D950" t="s">
        <v>1174</v>
      </c>
      <c r="E950">
        <f t="shared" ca="1" si="169"/>
        <v>0</v>
      </c>
      <c r="H950" t="str">
        <f t="shared" ca="1" si="182"/>
        <v>'GOOD PU'!</v>
      </c>
      <c r="I950" s="463">
        <f t="shared" ca="1" si="173"/>
        <v>0</v>
      </c>
      <c r="J950" s="463">
        <f t="shared" ca="1" si="174"/>
        <v>0</v>
      </c>
      <c r="K950">
        <f t="shared" ca="1" si="175"/>
        <v>0</v>
      </c>
      <c r="L950" t="str">
        <f t="shared" ca="1" si="176"/>
        <v>'GOOD PU'!</v>
      </c>
      <c r="M950">
        <f t="shared" ca="1" si="183"/>
        <v>0</v>
      </c>
      <c r="N950">
        <f t="shared" ca="1" si="183"/>
        <v>0</v>
      </c>
      <c r="O950" t="str">
        <f t="shared" ca="1" si="178"/>
        <v>D:t</v>
      </c>
      <c r="P950" t="str">
        <f t="shared" ca="1" si="179"/>
        <v>D9:t9</v>
      </c>
    </row>
    <row r="951" spans="1:16">
      <c r="A951" t="str">
        <f t="shared" si="180"/>
        <v>03</v>
      </c>
      <c r="B951" t="str">
        <f t="shared" ca="1" si="181"/>
        <v>PU</v>
      </c>
      <c r="C951" t="str">
        <f t="shared" si="172"/>
        <v>G-6PU</v>
      </c>
      <c r="D951" t="s">
        <v>1175</v>
      </c>
      <c r="E951">
        <f t="shared" ca="1" si="169"/>
        <v>0</v>
      </c>
      <c r="H951" t="str">
        <f t="shared" ca="1" si="182"/>
        <v>'GOOD PU'!</v>
      </c>
      <c r="I951" s="463">
        <f t="shared" ca="1" si="173"/>
        <v>0</v>
      </c>
      <c r="J951" s="463">
        <f t="shared" ca="1" si="174"/>
        <v>0</v>
      </c>
      <c r="K951">
        <f t="shared" ca="1" si="175"/>
        <v>0</v>
      </c>
      <c r="L951" t="str">
        <f t="shared" ca="1" si="176"/>
        <v>'GOOD PU'!</v>
      </c>
      <c r="M951">
        <f t="shared" ca="1" si="183"/>
        <v>0</v>
      </c>
      <c r="N951">
        <f t="shared" ca="1" si="183"/>
        <v>0</v>
      </c>
      <c r="O951" t="str">
        <f t="shared" ca="1" si="178"/>
        <v>D:t</v>
      </c>
      <c r="P951" t="str">
        <f t="shared" ca="1" si="179"/>
        <v>D9:t9</v>
      </c>
    </row>
    <row r="952" spans="1:16">
      <c r="A952" t="str">
        <f t="shared" si="180"/>
        <v>04</v>
      </c>
      <c r="B952" t="str">
        <f t="shared" ca="1" si="181"/>
        <v>PU</v>
      </c>
      <c r="C952" t="str">
        <f t="shared" si="172"/>
        <v>G-6PU</v>
      </c>
      <c r="D952" t="s">
        <v>1176</v>
      </c>
      <c r="E952">
        <f t="shared" ca="1" si="169"/>
        <v>0</v>
      </c>
      <c r="H952" t="str">
        <f t="shared" ca="1" si="182"/>
        <v>'GOOD PU'!</v>
      </c>
      <c r="I952" s="463">
        <f t="shared" ca="1" si="173"/>
        <v>0</v>
      </c>
      <c r="J952" s="463">
        <f t="shared" ca="1" si="174"/>
        <v>0</v>
      </c>
      <c r="K952">
        <f t="shared" ca="1" si="175"/>
        <v>0</v>
      </c>
      <c r="L952" t="str">
        <f t="shared" ca="1" si="176"/>
        <v>'GOOD PU'!</v>
      </c>
      <c r="M952">
        <f t="shared" ca="1" si="183"/>
        <v>0</v>
      </c>
      <c r="N952">
        <f t="shared" ca="1" si="183"/>
        <v>0</v>
      </c>
      <c r="O952" t="str">
        <f t="shared" ca="1" si="178"/>
        <v>D:t</v>
      </c>
      <c r="P952" t="str">
        <f t="shared" ca="1" si="179"/>
        <v>D9:t9</v>
      </c>
    </row>
    <row r="953" spans="1:16">
      <c r="A953" t="str">
        <f t="shared" si="180"/>
        <v>05</v>
      </c>
      <c r="B953" t="str">
        <f t="shared" ca="1" si="181"/>
        <v>PU</v>
      </c>
      <c r="C953" t="str">
        <f t="shared" si="172"/>
        <v>G-6PU</v>
      </c>
      <c r="D953" t="s">
        <v>1177</v>
      </c>
      <c r="E953">
        <f t="shared" ca="1" si="169"/>
        <v>0</v>
      </c>
      <c r="H953" t="str">
        <f t="shared" ca="1" si="182"/>
        <v>'GOOD PU'!</v>
      </c>
      <c r="I953" s="463">
        <f t="shared" ca="1" si="173"/>
        <v>0</v>
      </c>
      <c r="J953" s="463">
        <f t="shared" ca="1" si="174"/>
        <v>0</v>
      </c>
      <c r="K953">
        <f t="shared" ca="1" si="175"/>
        <v>0</v>
      </c>
      <c r="L953" t="str">
        <f t="shared" ca="1" si="176"/>
        <v>'GOOD PU'!</v>
      </c>
      <c r="M953">
        <f t="shared" ca="1" si="183"/>
        <v>0</v>
      </c>
      <c r="N953">
        <f t="shared" ca="1" si="183"/>
        <v>0</v>
      </c>
      <c r="O953" t="str">
        <f t="shared" ca="1" si="178"/>
        <v>D:t</v>
      </c>
      <c r="P953" t="str">
        <f t="shared" ca="1" si="179"/>
        <v>D9:t9</v>
      </c>
    </row>
    <row r="954" spans="1:16">
      <c r="A954" t="str">
        <f t="shared" si="180"/>
        <v>06</v>
      </c>
      <c r="B954" t="str">
        <f t="shared" ca="1" si="181"/>
        <v>PU</v>
      </c>
      <c r="C954" t="str">
        <f t="shared" si="172"/>
        <v>G-6PU</v>
      </c>
      <c r="D954" t="s">
        <v>1178</v>
      </c>
      <c r="E954">
        <f t="shared" ca="1" si="169"/>
        <v>0</v>
      </c>
      <c r="H954" t="str">
        <f t="shared" ca="1" si="182"/>
        <v>'GOOD PU'!</v>
      </c>
      <c r="I954" s="463">
        <f t="shared" ca="1" si="173"/>
        <v>0</v>
      </c>
      <c r="J954" s="463">
        <f t="shared" ca="1" si="174"/>
        <v>0</v>
      </c>
      <c r="K954">
        <f t="shared" ca="1" si="175"/>
        <v>0</v>
      </c>
      <c r="L954" t="str">
        <f t="shared" ca="1" si="176"/>
        <v>'GOOD PU'!</v>
      </c>
      <c r="M954">
        <f t="shared" ca="1" si="183"/>
        <v>0</v>
      </c>
      <c r="N954">
        <f t="shared" ca="1" si="183"/>
        <v>0</v>
      </c>
      <c r="O954" t="str">
        <f t="shared" ca="1" si="178"/>
        <v>D:t</v>
      </c>
      <c r="P954" t="str">
        <f t="shared" ca="1" si="179"/>
        <v>D9:t9</v>
      </c>
    </row>
    <row r="955" spans="1:16">
      <c r="A955" t="str">
        <f t="shared" si="180"/>
        <v>09</v>
      </c>
      <c r="B955" t="str">
        <f t="shared" ca="1" si="181"/>
        <v>PU</v>
      </c>
      <c r="C955" t="str">
        <f t="shared" si="172"/>
        <v>G-6PU</v>
      </c>
      <c r="D955" t="s">
        <v>1179</v>
      </c>
      <c r="E955">
        <f t="shared" ca="1" si="169"/>
        <v>0</v>
      </c>
      <c r="H955" t="str">
        <f t="shared" ca="1" si="182"/>
        <v>'GOOD PU'!</v>
      </c>
      <c r="I955" s="463">
        <f t="shared" ca="1" si="173"/>
        <v>0</v>
      </c>
      <c r="J955" s="463">
        <f t="shared" ca="1" si="174"/>
        <v>0</v>
      </c>
      <c r="K955">
        <f t="shared" ca="1" si="175"/>
        <v>0</v>
      </c>
      <c r="L955" t="str">
        <f t="shared" ca="1" si="176"/>
        <v>'GOOD PU'!</v>
      </c>
      <c r="M955">
        <f t="shared" ca="1" si="183"/>
        <v>0</v>
      </c>
      <c r="N955">
        <f t="shared" ca="1" si="183"/>
        <v>0</v>
      </c>
      <c r="O955" t="str">
        <f t="shared" ca="1" si="178"/>
        <v>D:t</v>
      </c>
      <c r="P955" t="str">
        <f t="shared" ca="1" si="179"/>
        <v>D9:t9</v>
      </c>
    </row>
    <row r="956" spans="1:16">
      <c r="A956" t="str">
        <f t="shared" si="180"/>
        <v>11</v>
      </c>
      <c r="B956" t="str">
        <f t="shared" ca="1" si="181"/>
        <v>PU</v>
      </c>
      <c r="C956" t="str">
        <f t="shared" si="172"/>
        <v>G-6PU</v>
      </c>
      <c r="D956" t="s">
        <v>1180</v>
      </c>
      <c r="E956">
        <f t="shared" ca="1" si="169"/>
        <v>0</v>
      </c>
      <c r="H956" t="str">
        <f t="shared" ca="1" si="182"/>
        <v>'GOOD PU'!</v>
      </c>
      <c r="I956" s="463">
        <f t="shared" ca="1" si="173"/>
        <v>0</v>
      </c>
      <c r="J956" s="463">
        <f t="shared" ca="1" si="174"/>
        <v>0</v>
      </c>
      <c r="K956">
        <f t="shared" ca="1" si="175"/>
        <v>0</v>
      </c>
      <c r="L956" t="str">
        <f t="shared" ca="1" si="176"/>
        <v>'GOOD PU'!</v>
      </c>
      <c r="M956">
        <f t="shared" ca="1" si="183"/>
        <v>0</v>
      </c>
      <c r="N956">
        <f t="shared" ca="1" si="183"/>
        <v>0</v>
      </c>
      <c r="O956" t="str">
        <f t="shared" ca="1" si="178"/>
        <v>D:t</v>
      </c>
      <c r="P956" t="str">
        <f t="shared" ca="1" si="179"/>
        <v>D9:t9</v>
      </c>
    </row>
    <row r="957" spans="1:16">
      <c r="A957" t="str">
        <f t="shared" si="180"/>
        <v>12</v>
      </c>
      <c r="B957" t="str">
        <f t="shared" ca="1" si="181"/>
        <v>PU</v>
      </c>
      <c r="C957" t="str">
        <f t="shared" si="172"/>
        <v>G-6PU</v>
      </c>
      <c r="D957" t="s">
        <v>1181</v>
      </c>
      <c r="E957">
        <f t="shared" ca="1" si="169"/>
        <v>0</v>
      </c>
      <c r="H957" t="str">
        <f t="shared" ca="1" si="182"/>
        <v>'GOOD PU'!</v>
      </c>
      <c r="I957" s="463">
        <f t="shared" ca="1" si="173"/>
        <v>0</v>
      </c>
      <c r="J957" s="463">
        <f t="shared" ca="1" si="174"/>
        <v>0</v>
      </c>
      <c r="K957">
        <f t="shared" ca="1" si="175"/>
        <v>0</v>
      </c>
      <c r="L957" t="str">
        <f t="shared" ca="1" si="176"/>
        <v>'GOOD PU'!</v>
      </c>
      <c r="M957">
        <f t="shared" ca="1" si="183"/>
        <v>0</v>
      </c>
      <c r="N957">
        <f t="shared" ca="1" si="183"/>
        <v>0</v>
      </c>
      <c r="O957" t="str">
        <f t="shared" ca="1" si="178"/>
        <v>D:t</v>
      </c>
      <c r="P957" t="str">
        <f t="shared" ca="1" si="179"/>
        <v>D9:t9</v>
      </c>
    </row>
    <row r="958" spans="1:16">
      <c r="A958" t="str">
        <f t="shared" si="180"/>
        <v>14</v>
      </c>
      <c r="B958" t="str">
        <f t="shared" ca="1" si="181"/>
        <v>PU</v>
      </c>
      <c r="C958" t="str">
        <f t="shared" si="172"/>
        <v>G-6PU</v>
      </c>
      <c r="D958" t="s">
        <v>1182</v>
      </c>
      <c r="E958">
        <f t="shared" ca="1" si="169"/>
        <v>0</v>
      </c>
      <c r="H958" t="str">
        <f t="shared" ca="1" si="182"/>
        <v>'GOOD PU'!</v>
      </c>
      <c r="I958" s="463">
        <f t="shared" ca="1" si="173"/>
        <v>0</v>
      </c>
      <c r="J958" s="463">
        <f t="shared" ca="1" si="174"/>
        <v>0</v>
      </c>
      <c r="K958">
        <f t="shared" ca="1" si="175"/>
        <v>0</v>
      </c>
      <c r="L958" t="str">
        <f t="shared" ca="1" si="176"/>
        <v>'GOOD PU'!</v>
      </c>
      <c r="M958">
        <f t="shared" ca="1" si="183"/>
        <v>0</v>
      </c>
      <c r="N958">
        <f t="shared" ca="1" si="183"/>
        <v>0</v>
      </c>
      <c r="O958" t="str">
        <f t="shared" ca="1" si="178"/>
        <v>D:t</v>
      </c>
      <c r="P958" t="str">
        <f t="shared" ca="1" si="179"/>
        <v>D9:t9</v>
      </c>
    </row>
    <row r="959" spans="1:16">
      <c r="A959" t="str">
        <f t="shared" si="180"/>
        <v>01</v>
      </c>
      <c r="B959" t="e">
        <f t="shared" ca="1" si="181"/>
        <v>#N/A</v>
      </c>
      <c r="C959" t="str">
        <f t="shared" si="172"/>
        <v>G-7-GRP</v>
      </c>
      <c r="D959" t="s">
        <v>719</v>
      </c>
      <c r="E959">
        <f t="shared" ca="1" si="169"/>
        <v>0</v>
      </c>
      <c r="H959" t="str">
        <f t="shared" ca="1" si="182"/>
        <v/>
      </c>
      <c r="I959" s="463">
        <f t="shared" ca="1" si="173"/>
        <v>0</v>
      </c>
      <c r="J959" s="463">
        <f t="shared" ca="1" si="174"/>
        <v>0</v>
      </c>
      <c r="K959">
        <f t="shared" ca="1" si="175"/>
        <v>0</v>
      </c>
      <c r="L959">
        <f t="shared" ca="1" si="176"/>
        <v>0</v>
      </c>
      <c r="M959">
        <f t="shared" ca="1" si="183"/>
        <v>0</v>
      </c>
      <c r="N959">
        <f t="shared" ca="1" si="183"/>
        <v>0</v>
      </c>
      <c r="O959" t="e">
        <f t="shared" ca="1" si="178"/>
        <v>#N/A</v>
      </c>
      <c r="P959" t="e">
        <f t="shared" ca="1" si="179"/>
        <v>#N/A</v>
      </c>
    </row>
    <row r="960" spans="1:16">
      <c r="A960" t="str">
        <f t="shared" si="180"/>
        <v>02</v>
      </c>
      <c r="B960" t="e">
        <f t="shared" ca="1" si="181"/>
        <v>#N/A</v>
      </c>
      <c r="C960" t="str">
        <f t="shared" si="172"/>
        <v>G-7-GRP</v>
      </c>
      <c r="D960" t="s">
        <v>720</v>
      </c>
      <c r="E960">
        <f t="shared" ca="1" si="169"/>
        <v>0</v>
      </c>
      <c r="H960" t="str">
        <f t="shared" ca="1" si="182"/>
        <v/>
      </c>
      <c r="I960" s="463">
        <f t="shared" ca="1" si="173"/>
        <v>0</v>
      </c>
      <c r="J960" s="463">
        <f t="shared" ca="1" si="174"/>
        <v>0</v>
      </c>
      <c r="K960">
        <f t="shared" ca="1" si="175"/>
        <v>0</v>
      </c>
      <c r="L960">
        <f t="shared" ca="1" si="176"/>
        <v>0</v>
      </c>
      <c r="M960">
        <f t="shared" ca="1" si="183"/>
        <v>0</v>
      </c>
      <c r="N960">
        <f t="shared" ca="1" si="183"/>
        <v>0</v>
      </c>
      <c r="O960" t="e">
        <f t="shared" ca="1" si="178"/>
        <v>#N/A</v>
      </c>
      <c r="P960" t="e">
        <f t="shared" ca="1" si="179"/>
        <v>#N/A</v>
      </c>
    </row>
    <row r="961" spans="1:16">
      <c r="A961" t="str">
        <f t="shared" si="180"/>
        <v>03</v>
      </c>
      <c r="B961" t="e">
        <f t="shared" ca="1" si="181"/>
        <v>#N/A</v>
      </c>
      <c r="C961" t="str">
        <f t="shared" si="172"/>
        <v>G-7-GRP</v>
      </c>
      <c r="D961" t="s">
        <v>721</v>
      </c>
      <c r="E961">
        <f t="shared" ca="1" si="169"/>
        <v>0</v>
      </c>
      <c r="H961" t="str">
        <f t="shared" ca="1" si="182"/>
        <v/>
      </c>
      <c r="I961" s="463">
        <f t="shared" ca="1" si="173"/>
        <v>0</v>
      </c>
      <c r="J961" s="463">
        <f t="shared" ca="1" si="174"/>
        <v>0</v>
      </c>
      <c r="K961">
        <f t="shared" ca="1" si="175"/>
        <v>0</v>
      </c>
      <c r="L961">
        <f t="shared" ca="1" si="176"/>
        <v>0</v>
      </c>
      <c r="M961">
        <f t="shared" ca="1" si="183"/>
        <v>0</v>
      </c>
      <c r="N961">
        <f t="shared" ca="1" si="183"/>
        <v>0</v>
      </c>
      <c r="O961" t="e">
        <f t="shared" ca="1" si="178"/>
        <v>#N/A</v>
      </c>
      <c r="P961" t="e">
        <f t="shared" ca="1" si="179"/>
        <v>#N/A</v>
      </c>
    </row>
    <row r="962" spans="1:16">
      <c r="A962" t="str">
        <f t="shared" si="180"/>
        <v>04</v>
      </c>
      <c r="B962" t="e">
        <f t="shared" ca="1" si="181"/>
        <v>#N/A</v>
      </c>
      <c r="C962" t="str">
        <f t="shared" si="172"/>
        <v>G-7-GRP</v>
      </c>
      <c r="D962" t="s">
        <v>722</v>
      </c>
      <c r="E962">
        <f t="shared" ca="1" si="169"/>
        <v>0</v>
      </c>
      <c r="H962" t="str">
        <f t="shared" ca="1" si="182"/>
        <v/>
      </c>
      <c r="I962" s="463">
        <f t="shared" ca="1" si="173"/>
        <v>0</v>
      </c>
      <c r="J962" s="463">
        <f t="shared" ca="1" si="174"/>
        <v>0</v>
      </c>
      <c r="K962">
        <f t="shared" ca="1" si="175"/>
        <v>0</v>
      </c>
      <c r="L962">
        <f t="shared" ca="1" si="176"/>
        <v>0</v>
      </c>
      <c r="M962">
        <f t="shared" ca="1" si="183"/>
        <v>0</v>
      </c>
      <c r="N962">
        <f t="shared" ca="1" si="183"/>
        <v>0</v>
      </c>
      <c r="O962" t="e">
        <f t="shared" ca="1" si="178"/>
        <v>#N/A</v>
      </c>
      <c r="P962" t="e">
        <f t="shared" ca="1" si="179"/>
        <v>#N/A</v>
      </c>
    </row>
    <row r="963" spans="1:16">
      <c r="A963" t="str">
        <f t="shared" si="180"/>
        <v>05</v>
      </c>
      <c r="B963" t="e">
        <f t="shared" ca="1" si="181"/>
        <v>#N/A</v>
      </c>
      <c r="C963" t="str">
        <f t="shared" si="172"/>
        <v>G-7-GRP</v>
      </c>
      <c r="D963" t="s">
        <v>723</v>
      </c>
      <c r="E963">
        <f t="shared" ca="1" si="169"/>
        <v>0</v>
      </c>
      <c r="H963" t="str">
        <f t="shared" ca="1" si="182"/>
        <v/>
      </c>
      <c r="I963" s="463">
        <f t="shared" ca="1" si="173"/>
        <v>0</v>
      </c>
      <c r="J963" s="463">
        <f t="shared" ca="1" si="174"/>
        <v>0</v>
      </c>
      <c r="K963">
        <f t="shared" ca="1" si="175"/>
        <v>0</v>
      </c>
      <c r="L963">
        <f t="shared" ca="1" si="176"/>
        <v>0</v>
      </c>
      <c r="M963">
        <f t="shared" ca="1" si="183"/>
        <v>0</v>
      </c>
      <c r="N963">
        <f t="shared" ca="1" si="183"/>
        <v>0</v>
      </c>
      <c r="O963" t="e">
        <f t="shared" ca="1" si="178"/>
        <v>#N/A</v>
      </c>
      <c r="P963" t="e">
        <f t="shared" ca="1" si="179"/>
        <v>#N/A</v>
      </c>
    </row>
    <row r="964" spans="1:16">
      <c r="A964" t="str">
        <f t="shared" si="180"/>
        <v>06</v>
      </c>
      <c r="B964" t="e">
        <f t="shared" ca="1" si="181"/>
        <v>#N/A</v>
      </c>
      <c r="C964" t="str">
        <f t="shared" si="172"/>
        <v>G-7-GRP</v>
      </c>
      <c r="D964" t="s">
        <v>724</v>
      </c>
      <c r="E964">
        <f t="shared" ca="1" si="169"/>
        <v>0</v>
      </c>
      <c r="H964" t="str">
        <f t="shared" ca="1" si="182"/>
        <v/>
      </c>
      <c r="I964" s="463">
        <f t="shared" ca="1" si="173"/>
        <v>0</v>
      </c>
      <c r="J964" s="463">
        <f t="shared" ca="1" si="174"/>
        <v>0</v>
      </c>
      <c r="K964">
        <f t="shared" ca="1" si="175"/>
        <v>0</v>
      </c>
      <c r="L964">
        <f t="shared" ca="1" si="176"/>
        <v>0</v>
      </c>
      <c r="M964">
        <f t="shared" ca="1" si="183"/>
        <v>0</v>
      </c>
      <c r="N964">
        <f t="shared" ca="1" si="183"/>
        <v>0</v>
      </c>
      <c r="O964" t="e">
        <f t="shared" ca="1" si="178"/>
        <v>#N/A</v>
      </c>
      <c r="P964" t="e">
        <f t="shared" ca="1" si="179"/>
        <v>#N/A</v>
      </c>
    </row>
    <row r="965" spans="1:16">
      <c r="A965" t="str">
        <f t="shared" si="180"/>
        <v>07</v>
      </c>
      <c r="B965" t="e">
        <f t="shared" ca="1" si="181"/>
        <v>#N/A</v>
      </c>
      <c r="C965" t="str">
        <f t="shared" si="172"/>
        <v>G-7-GRP</v>
      </c>
      <c r="D965" t="s">
        <v>725</v>
      </c>
      <c r="E965">
        <f t="shared" ca="1" si="169"/>
        <v>0</v>
      </c>
      <c r="H965" t="str">
        <f t="shared" ca="1" si="182"/>
        <v/>
      </c>
      <c r="I965" s="463">
        <f t="shared" ca="1" si="173"/>
        <v>0</v>
      </c>
      <c r="J965" s="463">
        <f t="shared" ca="1" si="174"/>
        <v>0</v>
      </c>
      <c r="K965">
        <f t="shared" ca="1" si="175"/>
        <v>0</v>
      </c>
      <c r="L965">
        <f t="shared" ca="1" si="176"/>
        <v>0</v>
      </c>
      <c r="M965">
        <f t="shared" ca="1" si="183"/>
        <v>0</v>
      </c>
      <c r="N965">
        <f t="shared" ca="1" si="183"/>
        <v>0</v>
      </c>
      <c r="O965" t="e">
        <f t="shared" ca="1" si="178"/>
        <v>#N/A</v>
      </c>
      <c r="P965" t="e">
        <f t="shared" ca="1" si="179"/>
        <v>#N/A</v>
      </c>
    </row>
    <row r="966" spans="1:16">
      <c r="A966" t="str">
        <f t="shared" si="180"/>
        <v>08</v>
      </c>
      <c r="B966" t="e">
        <f t="shared" ca="1" si="181"/>
        <v>#N/A</v>
      </c>
      <c r="C966" t="str">
        <f t="shared" si="172"/>
        <v>G-7-GRP</v>
      </c>
      <c r="D966" t="s">
        <v>726</v>
      </c>
      <c r="E966">
        <f t="shared" ca="1" si="169"/>
        <v>0</v>
      </c>
      <c r="H966" t="str">
        <f t="shared" ca="1" si="182"/>
        <v/>
      </c>
      <c r="I966" s="463">
        <f t="shared" ca="1" si="173"/>
        <v>0</v>
      </c>
      <c r="J966" s="463">
        <f t="shared" ca="1" si="174"/>
        <v>0</v>
      </c>
      <c r="K966">
        <f t="shared" ca="1" si="175"/>
        <v>0</v>
      </c>
      <c r="L966">
        <f t="shared" ca="1" si="176"/>
        <v>0</v>
      </c>
      <c r="M966">
        <f t="shared" ca="1" si="183"/>
        <v>0</v>
      </c>
      <c r="N966">
        <f t="shared" ca="1" si="183"/>
        <v>0</v>
      </c>
      <c r="O966" t="e">
        <f t="shared" ca="1" si="178"/>
        <v>#N/A</v>
      </c>
      <c r="P966" t="e">
        <f t="shared" ca="1" si="179"/>
        <v>#N/A</v>
      </c>
    </row>
    <row r="967" spans="1:16">
      <c r="A967" t="str">
        <f t="shared" si="180"/>
        <v>09</v>
      </c>
      <c r="B967" t="e">
        <f t="shared" ca="1" si="181"/>
        <v>#N/A</v>
      </c>
      <c r="C967" t="str">
        <f t="shared" si="172"/>
        <v>G-7-GRP</v>
      </c>
      <c r="D967" t="s">
        <v>727</v>
      </c>
      <c r="E967">
        <f t="shared" ca="1" si="169"/>
        <v>0</v>
      </c>
      <c r="H967" t="str">
        <f t="shared" ca="1" si="182"/>
        <v/>
      </c>
      <c r="I967" s="463">
        <f t="shared" ca="1" si="173"/>
        <v>0</v>
      </c>
      <c r="J967" s="463">
        <f t="shared" ca="1" si="174"/>
        <v>0</v>
      </c>
      <c r="K967">
        <f t="shared" ca="1" si="175"/>
        <v>0</v>
      </c>
      <c r="L967">
        <f t="shared" ca="1" si="176"/>
        <v>0</v>
      </c>
      <c r="M967">
        <f t="shared" ca="1" si="183"/>
        <v>0</v>
      </c>
      <c r="N967">
        <f t="shared" ca="1" si="183"/>
        <v>0</v>
      </c>
      <c r="O967" t="e">
        <f t="shared" ca="1" si="178"/>
        <v>#N/A</v>
      </c>
      <c r="P967" t="e">
        <f t="shared" ca="1" si="179"/>
        <v>#N/A</v>
      </c>
    </row>
    <row r="968" spans="1:16">
      <c r="A968" t="str">
        <f t="shared" si="180"/>
        <v>10</v>
      </c>
      <c r="B968" t="e">
        <f t="shared" ca="1" si="181"/>
        <v>#N/A</v>
      </c>
      <c r="C968" t="str">
        <f t="shared" si="172"/>
        <v>G-7-GRP</v>
      </c>
      <c r="D968" t="s">
        <v>728</v>
      </c>
      <c r="E968">
        <f t="shared" ca="1" si="169"/>
        <v>0</v>
      </c>
      <c r="H968" t="str">
        <f t="shared" ca="1" si="182"/>
        <v/>
      </c>
      <c r="I968" s="463">
        <f t="shared" ca="1" si="173"/>
        <v>0</v>
      </c>
      <c r="J968" s="463">
        <f t="shared" ca="1" si="174"/>
        <v>0</v>
      </c>
      <c r="K968">
        <f t="shared" ca="1" si="175"/>
        <v>0</v>
      </c>
      <c r="L968">
        <f t="shared" ca="1" si="176"/>
        <v>0</v>
      </c>
      <c r="M968">
        <f t="shared" ca="1" si="183"/>
        <v>0</v>
      </c>
      <c r="N968">
        <f t="shared" ca="1" si="183"/>
        <v>0</v>
      </c>
      <c r="O968" t="e">
        <f t="shared" ca="1" si="178"/>
        <v>#N/A</v>
      </c>
      <c r="P968" t="e">
        <f t="shared" ca="1" si="179"/>
        <v>#N/A</v>
      </c>
    </row>
    <row r="969" spans="1:16">
      <c r="A969" t="str">
        <f t="shared" si="180"/>
        <v>100</v>
      </c>
      <c r="B969" t="e">
        <f t="shared" ca="1" si="181"/>
        <v>#N/A</v>
      </c>
      <c r="C969" t="str">
        <f t="shared" si="172"/>
        <v>G-7-GRP</v>
      </c>
      <c r="D969" t="s">
        <v>729</v>
      </c>
      <c r="E969">
        <f t="shared" ca="1" si="169"/>
        <v>0</v>
      </c>
      <c r="H969" t="str">
        <f t="shared" ca="1" si="182"/>
        <v/>
      </c>
      <c r="I969" s="463">
        <f t="shared" ca="1" si="173"/>
        <v>0</v>
      </c>
      <c r="J969" s="463">
        <f t="shared" ca="1" si="174"/>
        <v>0</v>
      </c>
      <c r="K969">
        <f t="shared" ca="1" si="175"/>
        <v>0</v>
      </c>
      <c r="L969">
        <f t="shared" ca="1" si="176"/>
        <v>0</v>
      </c>
      <c r="M969">
        <f t="shared" ca="1" si="183"/>
        <v>0</v>
      </c>
      <c r="N969">
        <f t="shared" ca="1" si="183"/>
        <v>0</v>
      </c>
      <c r="O969" t="e">
        <f t="shared" ca="1" si="178"/>
        <v>#N/A</v>
      </c>
      <c r="P969" t="e">
        <f t="shared" ca="1" si="179"/>
        <v>#N/A</v>
      </c>
    </row>
    <row r="970" spans="1:16">
      <c r="A970" t="str">
        <f t="shared" si="180"/>
        <v>11</v>
      </c>
      <c r="B970" t="e">
        <f t="shared" ca="1" si="181"/>
        <v>#N/A</v>
      </c>
      <c r="C970" t="str">
        <f t="shared" si="172"/>
        <v>G-7-GRP</v>
      </c>
      <c r="D970" t="s">
        <v>730</v>
      </c>
      <c r="E970">
        <f t="shared" ca="1" si="169"/>
        <v>0</v>
      </c>
      <c r="H970" t="str">
        <f t="shared" ca="1" si="182"/>
        <v/>
      </c>
      <c r="I970" s="463">
        <f t="shared" ca="1" si="173"/>
        <v>0</v>
      </c>
      <c r="J970" s="463">
        <f t="shared" ca="1" si="174"/>
        <v>0</v>
      </c>
      <c r="K970">
        <f t="shared" ca="1" si="175"/>
        <v>0</v>
      </c>
      <c r="L970">
        <f t="shared" ca="1" si="176"/>
        <v>0</v>
      </c>
      <c r="M970">
        <f t="shared" ca="1" si="183"/>
        <v>0</v>
      </c>
      <c r="N970">
        <f t="shared" ca="1" si="183"/>
        <v>0</v>
      </c>
      <c r="O970" t="e">
        <f t="shared" ca="1" si="178"/>
        <v>#N/A</v>
      </c>
      <c r="P970" t="e">
        <f t="shared" ca="1" si="179"/>
        <v>#N/A</v>
      </c>
    </row>
    <row r="971" spans="1:16">
      <c r="A971" t="str">
        <f t="shared" si="180"/>
        <v>12</v>
      </c>
      <c r="B971" t="e">
        <f t="shared" ca="1" si="181"/>
        <v>#N/A</v>
      </c>
      <c r="C971" t="str">
        <f t="shared" si="172"/>
        <v>G-7-GRP</v>
      </c>
      <c r="D971" t="s">
        <v>731</v>
      </c>
      <c r="E971">
        <f t="shared" ca="1" si="169"/>
        <v>0</v>
      </c>
      <c r="H971" t="str">
        <f t="shared" ca="1" si="182"/>
        <v/>
      </c>
      <c r="I971" s="463">
        <f t="shared" ca="1" si="173"/>
        <v>0</v>
      </c>
      <c r="J971" s="463">
        <f t="shared" ca="1" si="174"/>
        <v>0</v>
      </c>
      <c r="K971">
        <f t="shared" ca="1" si="175"/>
        <v>0</v>
      </c>
      <c r="L971">
        <f t="shared" ca="1" si="176"/>
        <v>0</v>
      </c>
      <c r="M971">
        <f t="shared" ca="1" si="183"/>
        <v>0</v>
      </c>
      <c r="N971">
        <f t="shared" ca="1" si="183"/>
        <v>0</v>
      </c>
      <c r="O971" t="e">
        <f t="shared" ca="1" si="178"/>
        <v>#N/A</v>
      </c>
      <c r="P971" t="e">
        <f t="shared" ca="1" si="179"/>
        <v>#N/A</v>
      </c>
    </row>
    <row r="972" spans="1:16">
      <c r="A972" t="str">
        <f t="shared" si="180"/>
        <v>13</v>
      </c>
      <c r="B972" t="e">
        <f t="shared" ca="1" si="181"/>
        <v>#N/A</v>
      </c>
      <c r="C972" t="str">
        <f t="shared" si="172"/>
        <v>G-7-GRP</v>
      </c>
      <c r="D972" t="s">
        <v>732</v>
      </c>
      <c r="E972">
        <f t="shared" ca="1" si="169"/>
        <v>0</v>
      </c>
      <c r="H972" t="str">
        <f t="shared" ca="1" si="182"/>
        <v/>
      </c>
      <c r="I972" s="463">
        <f t="shared" ca="1" si="173"/>
        <v>0</v>
      </c>
      <c r="J972" s="463">
        <f t="shared" ca="1" si="174"/>
        <v>0</v>
      </c>
      <c r="K972">
        <f t="shared" ca="1" si="175"/>
        <v>0</v>
      </c>
      <c r="L972">
        <f t="shared" ca="1" si="176"/>
        <v>0</v>
      </c>
      <c r="M972">
        <f t="shared" ca="1" si="183"/>
        <v>0</v>
      </c>
      <c r="N972">
        <f t="shared" ca="1" si="183"/>
        <v>0</v>
      </c>
      <c r="O972" t="e">
        <f t="shared" ca="1" si="178"/>
        <v>#N/A</v>
      </c>
      <c r="P972" t="e">
        <f t="shared" ca="1" si="179"/>
        <v>#N/A</v>
      </c>
    </row>
    <row r="973" spans="1:16">
      <c r="A973" t="str">
        <f t="shared" si="180"/>
        <v>15</v>
      </c>
      <c r="B973" t="e">
        <f t="shared" ca="1" si="181"/>
        <v>#N/A</v>
      </c>
      <c r="C973" t="str">
        <f t="shared" si="172"/>
        <v>G-7-GRP</v>
      </c>
      <c r="D973" t="s">
        <v>733</v>
      </c>
      <c r="E973">
        <f t="shared" ref="E973:E1036" ca="1" si="184">IFERROR(VLOOKUP(C973,INDIRECT($H973&amp;$O973),MATCH($A973,INDIRECT($H973&amp;$P973),0),FALSE),0)</f>
        <v>0</v>
      </c>
      <c r="H973" t="str">
        <f t="shared" ca="1" si="182"/>
        <v/>
      </c>
      <c r="I973" s="463">
        <f t="shared" ca="1" si="173"/>
        <v>0</v>
      </c>
      <c r="J973" s="463">
        <f t="shared" ca="1" si="174"/>
        <v>0</v>
      </c>
      <c r="K973">
        <f t="shared" ca="1" si="175"/>
        <v>0</v>
      </c>
      <c r="L973">
        <f t="shared" ca="1" si="176"/>
        <v>0</v>
      </c>
      <c r="M973">
        <f t="shared" ca="1" si="183"/>
        <v>0</v>
      </c>
      <c r="N973">
        <f t="shared" ca="1" si="183"/>
        <v>0</v>
      </c>
      <c r="O973" t="e">
        <f t="shared" ca="1" si="178"/>
        <v>#N/A</v>
      </c>
      <c r="P973" t="e">
        <f t="shared" ca="1" si="179"/>
        <v>#N/A</v>
      </c>
    </row>
    <row r="974" spans="1:16">
      <c r="A974" t="str">
        <f t="shared" si="180"/>
        <v>19</v>
      </c>
      <c r="B974" t="e">
        <f t="shared" ca="1" si="181"/>
        <v>#N/A</v>
      </c>
      <c r="C974" t="str">
        <f t="shared" ref="C974:C1037" si="185">IF(RIGHT(LEFT(D974,LEN(D974)-3),1)="-",LEFT(D974,LEN(D974)-4),LEFT(D974,LEN(D974)-3))</f>
        <v>G-7-GRP</v>
      </c>
      <c r="D974" t="s">
        <v>1473</v>
      </c>
      <c r="E974">
        <f t="shared" ca="1" si="184"/>
        <v>0</v>
      </c>
      <c r="H974" t="str">
        <f t="shared" ca="1" si="182"/>
        <v/>
      </c>
      <c r="I974" s="463">
        <f t="shared" ref="I974:I1037" ca="1" si="186">IF(IFERROR(VLOOKUP($C974,INDIRECT(I$12&amp;$H$6),1,FALSE),0)&lt;&gt;0,I$12,0)</f>
        <v>0</v>
      </c>
      <c r="J974" s="463">
        <f t="shared" ref="J974:J1037" ca="1" si="187">IF(IFERROR(VLOOKUP($C974,INDIRECT(J$12&amp;$H$7),1,FALSE),0)&lt;&gt;0,J$12,0)</f>
        <v>0</v>
      </c>
      <c r="K974">
        <f t="shared" ref="K974:K1037" ca="1" si="188">IF(IFERROR(VLOOKUP($C974,INDIRECT(K$12&amp;$H$8),1,FALSE),0)&lt;&gt;0,K$12,0)</f>
        <v>0</v>
      </c>
      <c r="L974">
        <f t="shared" ref="L974:L1037" ca="1" si="189">IF(IFERROR(VLOOKUP($C974,INDIRECT(L$12&amp;$H$9),1,FALSE),0)&lt;&gt;0,L$12,0)</f>
        <v>0</v>
      </c>
      <c r="M974">
        <f t="shared" ca="1" si="183"/>
        <v>0</v>
      </c>
      <c r="N974">
        <f t="shared" ca="1" si="183"/>
        <v>0</v>
      </c>
      <c r="O974" t="e">
        <f t="shared" ref="O974:O1037" ca="1" si="190">VLOOKUP($H974,$G$6:$I$10,2,FALSE)</f>
        <v>#N/A</v>
      </c>
      <c r="P974" t="e">
        <f t="shared" ref="P974:P1037" ca="1" si="191">VLOOKUP($H974,$G$6:$I$10,3,FALSE)</f>
        <v>#N/A</v>
      </c>
    </row>
    <row r="975" spans="1:16">
      <c r="A975" t="str">
        <f t="shared" si="180"/>
        <v>34</v>
      </c>
      <c r="B975" t="e">
        <f t="shared" ca="1" si="181"/>
        <v>#N/A</v>
      </c>
      <c r="C975" t="str">
        <f t="shared" si="185"/>
        <v>G-7-GRP</v>
      </c>
      <c r="D975" t="s">
        <v>1474</v>
      </c>
      <c r="E975">
        <f t="shared" ca="1" si="184"/>
        <v>0</v>
      </c>
      <c r="H975" t="str">
        <f t="shared" ca="1" si="182"/>
        <v/>
      </c>
      <c r="I975" s="463">
        <f t="shared" ca="1" si="186"/>
        <v>0</v>
      </c>
      <c r="J975" s="463">
        <f t="shared" ca="1" si="187"/>
        <v>0</v>
      </c>
      <c r="K975">
        <f t="shared" ca="1" si="188"/>
        <v>0</v>
      </c>
      <c r="L975">
        <f t="shared" ca="1" si="189"/>
        <v>0</v>
      </c>
      <c r="M975">
        <f t="shared" ca="1" si="183"/>
        <v>0</v>
      </c>
      <c r="N975">
        <f t="shared" ca="1" si="183"/>
        <v>0</v>
      </c>
      <c r="O975" t="e">
        <f t="shared" ca="1" si="190"/>
        <v>#N/A</v>
      </c>
      <c r="P975" t="e">
        <f t="shared" ca="1" si="191"/>
        <v>#N/A</v>
      </c>
    </row>
    <row r="976" spans="1:16">
      <c r="A976" t="str">
        <f t="shared" si="180"/>
        <v>35</v>
      </c>
      <c r="B976" t="e">
        <f t="shared" ca="1" si="181"/>
        <v>#N/A</v>
      </c>
      <c r="C976" t="str">
        <f t="shared" si="185"/>
        <v>G-7-GRP</v>
      </c>
      <c r="D976" t="s">
        <v>1475</v>
      </c>
      <c r="E976">
        <f t="shared" ca="1" si="184"/>
        <v>0</v>
      </c>
      <c r="H976" t="str">
        <f t="shared" ca="1" si="182"/>
        <v/>
      </c>
      <c r="I976" s="463">
        <f t="shared" ca="1" si="186"/>
        <v>0</v>
      </c>
      <c r="J976" s="463">
        <f t="shared" ca="1" si="187"/>
        <v>0</v>
      </c>
      <c r="K976">
        <f t="shared" ca="1" si="188"/>
        <v>0</v>
      </c>
      <c r="L976">
        <f t="shared" ca="1" si="189"/>
        <v>0</v>
      </c>
      <c r="M976">
        <f t="shared" ca="1" si="183"/>
        <v>0</v>
      </c>
      <c r="N976">
        <f t="shared" ca="1" si="183"/>
        <v>0</v>
      </c>
      <c r="O976" t="e">
        <f t="shared" ca="1" si="190"/>
        <v>#N/A</v>
      </c>
      <c r="P976" t="e">
        <f t="shared" ca="1" si="191"/>
        <v>#N/A</v>
      </c>
    </row>
    <row r="977" spans="1:16">
      <c r="A977" t="str">
        <f t="shared" si="180"/>
        <v>36</v>
      </c>
      <c r="B977" t="e">
        <f t="shared" ca="1" si="181"/>
        <v>#N/A</v>
      </c>
      <c r="C977" t="str">
        <f t="shared" si="185"/>
        <v>G-7-GRP</v>
      </c>
      <c r="D977" t="s">
        <v>1476</v>
      </c>
      <c r="E977">
        <f t="shared" ca="1" si="184"/>
        <v>0</v>
      </c>
      <c r="H977" t="str">
        <f t="shared" ca="1" si="182"/>
        <v/>
      </c>
      <c r="I977" s="463">
        <f t="shared" ca="1" si="186"/>
        <v>0</v>
      </c>
      <c r="J977" s="463">
        <f t="shared" ca="1" si="187"/>
        <v>0</v>
      </c>
      <c r="K977">
        <f t="shared" ca="1" si="188"/>
        <v>0</v>
      </c>
      <c r="L977">
        <f t="shared" ca="1" si="189"/>
        <v>0</v>
      </c>
      <c r="M977">
        <f t="shared" ca="1" si="183"/>
        <v>0</v>
      </c>
      <c r="N977">
        <f t="shared" ca="1" si="183"/>
        <v>0</v>
      </c>
      <c r="O977" t="e">
        <f t="shared" ca="1" si="190"/>
        <v>#N/A</v>
      </c>
      <c r="P977" t="e">
        <f t="shared" ca="1" si="191"/>
        <v>#N/A</v>
      </c>
    </row>
    <row r="978" spans="1:16">
      <c r="A978" t="str">
        <f t="shared" si="180"/>
        <v>01</v>
      </c>
      <c r="B978" t="str">
        <f t="shared" ca="1" si="181"/>
        <v>PE</v>
      </c>
      <c r="C978" t="str">
        <f t="shared" si="185"/>
        <v>G-7PE</v>
      </c>
      <c r="D978" t="s">
        <v>377</v>
      </c>
      <c r="E978">
        <f t="shared" ca="1" si="184"/>
        <v>0</v>
      </c>
      <c r="H978" t="str">
        <f t="shared" ca="1" si="182"/>
        <v>'GOOD PE'!</v>
      </c>
      <c r="I978" s="463">
        <f t="shared" ca="1" si="186"/>
        <v>0</v>
      </c>
      <c r="J978" s="463">
        <f t="shared" ca="1" si="187"/>
        <v>0</v>
      </c>
      <c r="K978">
        <f t="shared" ca="1" si="188"/>
        <v>0</v>
      </c>
      <c r="L978">
        <f t="shared" ca="1" si="189"/>
        <v>0</v>
      </c>
      <c r="M978" t="str">
        <f t="shared" ca="1" si="183"/>
        <v>'GOOD PE'!</v>
      </c>
      <c r="N978">
        <f t="shared" ca="1" si="183"/>
        <v>0</v>
      </c>
      <c r="O978" t="str">
        <f t="shared" ca="1" si="190"/>
        <v>C:AP</v>
      </c>
      <c r="P978" t="str">
        <f t="shared" ca="1" si="191"/>
        <v>C9:AP9</v>
      </c>
    </row>
    <row r="979" spans="1:16">
      <c r="A979" t="str">
        <f t="shared" si="180"/>
        <v>02</v>
      </c>
      <c r="B979" t="str">
        <f t="shared" ca="1" si="181"/>
        <v>PE</v>
      </c>
      <c r="C979" t="str">
        <f t="shared" si="185"/>
        <v>G-7PE</v>
      </c>
      <c r="D979" t="s">
        <v>378</v>
      </c>
      <c r="E979">
        <f t="shared" ca="1" si="184"/>
        <v>0</v>
      </c>
      <c r="H979" t="str">
        <f t="shared" ca="1" si="182"/>
        <v>'GOOD PE'!</v>
      </c>
      <c r="I979" s="463">
        <f t="shared" ca="1" si="186"/>
        <v>0</v>
      </c>
      <c r="J979" s="463">
        <f t="shared" ca="1" si="187"/>
        <v>0</v>
      </c>
      <c r="K979">
        <f t="shared" ca="1" si="188"/>
        <v>0</v>
      </c>
      <c r="L979">
        <f t="shared" ca="1" si="189"/>
        <v>0</v>
      </c>
      <c r="M979" t="str">
        <f t="shared" ca="1" si="183"/>
        <v>'GOOD PE'!</v>
      </c>
      <c r="N979">
        <f t="shared" ca="1" si="183"/>
        <v>0</v>
      </c>
      <c r="O979" t="str">
        <f t="shared" ca="1" si="190"/>
        <v>C:AP</v>
      </c>
      <c r="P979" t="str">
        <f t="shared" ca="1" si="191"/>
        <v>C9:AP9</v>
      </c>
    </row>
    <row r="980" spans="1:16">
      <c r="A980" t="str">
        <f t="shared" si="180"/>
        <v>03</v>
      </c>
      <c r="B980" t="str">
        <f t="shared" ca="1" si="181"/>
        <v>PE</v>
      </c>
      <c r="C980" t="str">
        <f t="shared" si="185"/>
        <v>G-7PE</v>
      </c>
      <c r="D980" t="s">
        <v>379</v>
      </c>
      <c r="E980">
        <f t="shared" ca="1" si="184"/>
        <v>0</v>
      </c>
      <c r="H980" t="str">
        <f t="shared" ca="1" si="182"/>
        <v>'GOOD PE'!</v>
      </c>
      <c r="I980" s="463">
        <f t="shared" ca="1" si="186"/>
        <v>0</v>
      </c>
      <c r="J980" s="463">
        <f t="shared" ca="1" si="187"/>
        <v>0</v>
      </c>
      <c r="K980">
        <f t="shared" ca="1" si="188"/>
        <v>0</v>
      </c>
      <c r="L980">
        <f t="shared" ca="1" si="189"/>
        <v>0</v>
      </c>
      <c r="M980" t="str">
        <f t="shared" ca="1" si="183"/>
        <v>'GOOD PE'!</v>
      </c>
      <c r="N980">
        <f t="shared" ca="1" si="183"/>
        <v>0</v>
      </c>
      <c r="O980" t="str">
        <f t="shared" ca="1" si="190"/>
        <v>C:AP</v>
      </c>
      <c r="P980" t="str">
        <f t="shared" ca="1" si="191"/>
        <v>C9:AP9</v>
      </c>
    </row>
    <row r="981" spans="1:16">
      <c r="A981" t="str">
        <f t="shared" si="180"/>
        <v>04</v>
      </c>
      <c r="B981" t="str">
        <f t="shared" ca="1" si="181"/>
        <v>PE</v>
      </c>
      <c r="C981" t="str">
        <f t="shared" si="185"/>
        <v>G-7PE</v>
      </c>
      <c r="D981" t="s">
        <v>380</v>
      </c>
      <c r="E981">
        <f t="shared" ca="1" si="184"/>
        <v>0</v>
      </c>
      <c r="H981" t="str">
        <f t="shared" ca="1" si="182"/>
        <v>'GOOD PE'!</v>
      </c>
      <c r="I981" s="463">
        <f t="shared" ca="1" si="186"/>
        <v>0</v>
      </c>
      <c r="J981" s="463">
        <f t="shared" ca="1" si="187"/>
        <v>0</v>
      </c>
      <c r="K981">
        <f t="shared" ca="1" si="188"/>
        <v>0</v>
      </c>
      <c r="L981">
        <f t="shared" ca="1" si="189"/>
        <v>0</v>
      </c>
      <c r="M981" t="str">
        <f t="shared" ca="1" si="183"/>
        <v>'GOOD PE'!</v>
      </c>
      <c r="N981">
        <f t="shared" ca="1" si="183"/>
        <v>0</v>
      </c>
      <c r="O981" t="str">
        <f t="shared" ca="1" si="190"/>
        <v>C:AP</v>
      </c>
      <c r="P981" t="str">
        <f t="shared" ca="1" si="191"/>
        <v>C9:AP9</v>
      </c>
    </row>
    <row r="982" spans="1:16">
      <c r="A982" t="str">
        <f t="shared" si="180"/>
        <v>05</v>
      </c>
      <c r="B982" t="str">
        <f t="shared" ca="1" si="181"/>
        <v>PE</v>
      </c>
      <c r="C982" t="str">
        <f t="shared" si="185"/>
        <v>G-7PE</v>
      </c>
      <c r="D982" t="s">
        <v>381</v>
      </c>
      <c r="E982">
        <f t="shared" ca="1" si="184"/>
        <v>0</v>
      </c>
      <c r="H982" t="str">
        <f t="shared" ca="1" si="182"/>
        <v>'GOOD PE'!</v>
      </c>
      <c r="I982" s="463">
        <f t="shared" ca="1" si="186"/>
        <v>0</v>
      </c>
      <c r="J982" s="463">
        <f t="shared" ca="1" si="187"/>
        <v>0</v>
      </c>
      <c r="K982">
        <f t="shared" ca="1" si="188"/>
        <v>0</v>
      </c>
      <c r="L982">
        <f t="shared" ca="1" si="189"/>
        <v>0</v>
      </c>
      <c r="M982" t="str">
        <f t="shared" ca="1" si="183"/>
        <v>'GOOD PE'!</v>
      </c>
      <c r="N982">
        <f t="shared" ca="1" si="183"/>
        <v>0</v>
      </c>
      <c r="O982" t="str">
        <f t="shared" ca="1" si="190"/>
        <v>C:AP</v>
      </c>
      <c r="P982" t="str">
        <f t="shared" ca="1" si="191"/>
        <v>C9:AP9</v>
      </c>
    </row>
    <row r="983" spans="1:16">
      <c r="A983" t="str">
        <f t="shared" si="180"/>
        <v>06</v>
      </c>
      <c r="B983" t="str">
        <f t="shared" ca="1" si="181"/>
        <v>PE</v>
      </c>
      <c r="C983" t="str">
        <f t="shared" si="185"/>
        <v>G-7PE</v>
      </c>
      <c r="D983" t="s">
        <v>382</v>
      </c>
      <c r="E983">
        <f t="shared" ca="1" si="184"/>
        <v>0</v>
      </c>
      <c r="H983" t="str">
        <f t="shared" ca="1" si="182"/>
        <v>'GOOD PE'!</v>
      </c>
      <c r="I983" s="463">
        <f t="shared" ca="1" si="186"/>
        <v>0</v>
      </c>
      <c r="J983" s="463">
        <f t="shared" ca="1" si="187"/>
        <v>0</v>
      </c>
      <c r="K983">
        <f t="shared" ca="1" si="188"/>
        <v>0</v>
      </c>
      <c r="L983">
        <f t="shared" ca="1" si="189"/>
        <v>0</v>
      </c>
      <c r="M983" t="str">
        <f t="shared" ca="1" si="183"/>
        <v>'GOOD PE'!</v>
      </c>
      <c r="N983">
        <f t="shared" ca="1" si="183"/>
        <v>0</v>
      </c>
      <c r="O983" t="str">
        <f t="shared" ca="1" si="190"/>
        <v>C:AP</v>
      </c>
      <c r="P983" t="str">
        <f t="shared" ca="1" si="191"/>
        <v>C9:AP9</v>
      </c>
    </row>
    <row r="984" spans="1:16">
      <c r="A984" t="str">
        <f t="shared" si="180"/>
        <v>07</v>
      </c>
      <c r="B984" t="str">
        <f t="shared" ca="1" si="181"/>
        <v>PE</v>
      </c>
      <c r="C984" t="str">
        <f t="shared" si="185"/>
        <v>G-7PE</v>
      </c>
      <c r="D984" t="s">
        <v>454</v>
      </c>
      <c r="E984">
        <f t="shared" ca="1" si="184"/>
        <v>0</v>
      </c>
      <c r="H984" t="str">
        <f t="shared" ca="1" si="182"/>
        <v>'GOOD PE'!</v>
      </c>
      <c r="I984" s="463">
        <f t="shared" ca="1" si="186"/>
        <v>0</v>
      </c>
      <c r="J984" s="463">
        <f t="shared" ca="1" si="187"/>
        <v>0</v>
      </c>
      <c r="K984">
        <f t="shared" ca="1" si="188"/>
        <v>0</v>
      </c>
      <c r="L984">
        <f t="shared" ca="1" si="189"/>
        <v>0</v>
      </c>
      <c r="M984" t="str">
        <f t="shared" ca="1" si="183"/>
        <v>'GOOD PE'!</v>
      </c>
      <c r="N984">
        <f t="shared" ca="1" si="183"/>
        <v>0</v>
      </c>
      <c r="O984" t="str">
        <f t="shared" ca="1" si="190"/>
        <v>C:AP</v>
      </c>
      <c r="P984" t="str">
        <f t="shared" ca="1" si="191"/>
        <v>C9:AP9</v>
      </c>
    </row>
    <row r="985" spans="1:16">
      <c r="A985" t="str">
        <f t="shared" si="180"/>
        <v>08</v>
      </c>
      <c r="B985" t="str">
        <f t="shared" ca="1" si="181"/>
        <v>PE</v>
      </c>
      <c r="C985" t="str">
        <f t="shared" si="185"/>
        <v>G-7PE</v>
      </c>
      <c r="D985" t="s">
        <v>475</v>
      </c>
      <c r="E985">
        <f t="shared" ca="1" si="184"/>
        <v>0</v>
      </c>
      <c r="H985" t="str">
        <f t="shared" ca="1" si="182"/>
        <v>'GOOD PE'!</v>
      </c>
      <c r="I985" s="463">
        <f t="shared" ca="1" si="186"/>
        <v>0</v>
      </c>
      <c r="J985" s="463">
        <f t="shared" ca="1" si="187"/>
        <v>0</v>
      </c>
      <c r="K985">
        <f t="shared" ca="1" si="188"/>
        <v>0</v>
      </c>
      <c r="L985">
        <f t="shared" ca="1" si="189"/>
        <v>0</v>
      </c>
      <c r="M985" t="str">
        <f t="shared" ca="1" si="183"/>
        <v>'GOOD PE'!</v>
      </c>
      <c r="N985">
        <f t="shared" ca="1" si="183"/>
        <v>0</v>
      </c>
      <c r="O985" t="str">
        <f t="shared" ca="1" si="190"/>
        <v>C:AP</v>
      </c>
      <c r="P985" t="str">
        <f t="shared" ca="1" si="191"/>
        <v>C9:AP9</v>
      </c>
    </row>
    <row r="986" spans="1:16">
      <c r="A986" t="str">
        <f t="shared" si="180"/>
        <v>09</v>
      </c>
      <c r="B986" t="str">
        <f t="shared" ca="1" si="181"/>
        <v>PE</v>
      </c>
      <c r="C986" t="str">
        <f t="shared" si="185"/>
        <v>G-7PE</v>
      </c>
      <c r="D986" t="s">
        <v>383</v>
      </c>
      <c r="E986">
        <f t="shared" ca="1" si="184"/>
        <v>0</v>
      </c>
      <c r="H986" t="str">
        <f t="shared" ca="1" si="182"/>
        <v>'GOOD PE'!</v>
      </c>
      <c r="I986" s="463">
        <f t="shared" ca="1" si="186"/>
        <v>0</v>
      </c>
      <c r="J986" s="463">
        <f t="shared" ca="1" si="187"/>
        <v>0</v>
      </c>
      <c r="K986">
        <f t="shared" ca="1" si="188"/>
        <v>0</v>
      </c>
      <c r="L986">
        <f t="shared" ca="1" si="189"/>
        <v>0</v>
      </c>
      <c r="M986" t="str">
        <f t="shared" ca="1" si="183"/>
        <v>'GOOD PE'!</v>
      </c>
      <c r="N986">
        <f t="shared" ca="1" si="183"/>
        <v>0</v>
      </c>
      <c r="O986" t="str">
        <f t="shared" ca="1" si="190"/>
        <v>C:AP</v>
      </c>
      <c r="P986" t="str">
        <f t="shared" ca="1" si="191"/>
        <v>C9:AP9</v>
      </c>
    </row>
    <row r="987" spans="1:16">
      <c r="A987" t="str">
        <f t="shared" ref="A987:A1050" si="192">IF(LEFT(RIGHT(D987,3),1)="-",RIGHT(D987,2),RIGHT(D987,3))</f>
        <v>10</v>
      </c>
      <c r="B987" t="str">
        <f t="shared" ref="B987:B1050" ca="1" si="193">VLOOKUP(H987,$A$1:$K$5,11,FALSE)</f>
        <v>PE</v>
      </c>
      <c r="C987" t="str">
        <f t="shared" si="185"/>
        <v>G-7PE</v>
      </c>
      <c r="D987" t="s">
        <v>517</v>
      </c>
      <c r="E987">
        <f t="shared" ca="1" si="184"/>
        <v>0</v>
      </c>
      <c r="H987" t="str">
        <f t="shared" ref="H987:H1050" ca="1" si="194">IF(I987&lt;&gt;0,I987,IF(J987&lt;&gt;0,J987,IF(K987&lt;&gt;0,K987,IF(L987&lt;&gt;0,L987,IF(M987&lt;&gt;0,M987,"")))))</f>
        <v>'GOOD PE'!</v>
      </c>
      <c r="I987" s="463">
        <f t="shared" ca="1" si="186"/>
        <v>0</v>
      </c>
      <c r="J987" s="463">
        <f t="shared" ca="1" si="187"/>
        <v>0</v>
      </c>
      <c r="K987">
        <f t="shared" ca="1" si="188"/>
        <v>0</v>
      </c>
      <c r="L987">
        <f t="shared" ca="1" si="189"/>
        <v>0</v>
      </c>
      <c r="M987" t="str">
        <f t="shared" ca="1" si="183"/>
        <v>'GOOD PE'!</v>
      </c>
      <c r="N987">
        <f t="shared" ca="1" si="183"/>
        <v>0</v>
      </c>
      <c r="O987" t="str">
        <f t="shared" ca="1" si="190"/>
        <v>C:AP</v>
      </c>
      <c r="P987" t="str">
        <f t="shared" ca="1" si="191"/>
        <v>C9:AP9</v>
      </c>
    </row>
    <row r="988" spans="1:16">
      <c r="A988" t="str">
        <f t="shared" si="192"/>
        <v>11</v>
      </c>
      <c r="B988" t="str">
        <f t="shared" ca="1" si="193"/>
        <v>PE</v>
      </c>
      <c r="C988" t="str">
        <f t="shared" si="185"/>
        <v>G-7PE</v>
      </c>
      <c r="D988" t="s">
        <v>384</v>
      </c>
      <c r="E988">
        <f t="shared" ca="1" si="184"/>
        <v>0</v>
      </c>
      <c r="H988" t="str">
        <f t="shared" ca="1" si="194"/>
        <v>'GOOD PE'!</v>
      </c>
      <c r="I988" s="463">
        <f t="shared" ca="1" si="186"/>
        <v>0</v>
      </c>
      <c r="J988" s="463">
        <f t="shared" ca="1" si="187"/>
        <v>0</v>
      </c>
      <c r="K988">
        <f t="shared" ca="1" si="188"/>
        <v>0</v>
      </c>
      <c r="L988">
        <f t="shared" ca="1" si="189"/>
        <v>0</v>
      </c>
      <c r="M988" t="str">
        <f t="shared" ca="1" si="183"/>
        <v>'GOOD PE'!</v>
      </c>
      <c r="N988">
        <f t="shared" ca="1" si="183"/>
        <v>0</v>
      </c>
      <c r="O988" t="str">
        <f t="shared" ca="1" si="190"/>
        <v>C:AP</v>
      </c>
      <c r="P988" t="str">
        <f t="shared" ca="1" si="191"/>
        <v>C9:AP9</v>
      </c>
    </row>
    <row r="989" spans="1:16">
      <c r="A989" t="str">
        <f t="shared" si="192"/>
        <v>12</v>
      </c>
      <c r="B989" t="str">
        <f t="shared" ca="1" si="193"/>
        <v>PE</v>
      </c>
      <c r="C989" t="str">
        <f t="shared" si="185"/>
        <v>G-7PE</v>
      </c>
      <c r="D989" t="s">
        <v>385</v>
      </c>
      <c r="E989">
        <f t="shared" ca="1" si="184"/>
        <v>0</v>
      </c>
      <c r="H989" t="str">
        <f t="shared" ca="1" si="194"/>
        <v>'GOOD PE'!</v>
      </c>
      <c r="I989" s="463">
        <f t="shared" ca="1" si="186"/>
        <v>0</v>
      </c>
      <c r="J989" s="463">
        <f t="shared" ca="1" si="187"/>
        <v>0</v>
      </c>
      <c r="K989">
        <f t="shared" ca="1" si="188"/>
        <v>0</v>
      </c>
      <c r="L989">
        <f t="shared" ca="1" si="189"/>
        <v>0</v>
      </c>
      <c r="M989" t="str">
        <f t="shared" ca="1" si="183"/>
        <v>'GOOD PE'!</v>
      </c>
      <c r="N989">
        <f t="shared" ca="1" si="183"/>
        <v>0</v>
      </c>
      <c r="O989" t="str">
        <f t="shared" ca="1" si="190"/>
        <v>C:AP</v>
      </c>
      <c r="P989" t="str">
        <f t="shared" ca="1" si="191"/>
        <v>C9:AP9</v>
      </c>
    </row>
    <row r="990" spans="1:16">
      <c r="A990" t="str">
        <f t="shared" si="192"/>
        <v>13</v>
      </c>
      <c r="B990" t="str">
        <f t="shared" ca="1" si="193"/>
        <v>PE</v>
      </c>
      <c r="C990" t="str">
        <f t="shared" si="185"/>
        <v>G-7PE</v>
      </c>
      <c r="D990" t="s">
        <v>538</v>
      </c>
      <c r="E990">
        <f t="shared" ca="1" si="184"/>
        <v>0</v>
      </c>
      <c r="H990" t="str">
        <f t="shared" ca="1" si="194"/>
        <v>'GOOD PE'!</v>
      </c>
      <c r="I990" s="463">
        <f t="shared" ca="1" si="186"/>
        <v>0</v>
      </c>
      <c r="J990" s="463">
        <f t="shared" ca="1" si="187"/>
        <v>0</v>
      </c>
      <c r="K990">
        <f t="shared" ca="1" si="188"/>
        <v>0</v>
      </c>
      <c r="L990">
        <f t="shared" ca="1" si="189"/>
        <v>0</v>
      </c>
      <c r="M990" t="str">
        <f t="shared" ref="M990:N1053" ca="1" si="195">IF(IFERROR(VLOOKUP($C990,INDIRECT(M$12&amp;$H$10),1,FALSE),0)&lt;&gt;0,M$12,0)</f>
        <v>'GOOD PE'!</v>
      </c>
      <c r="N990">
        <f t="shared" ca="1" si="195"/>
        <v>0</v>
      </c>
      <c r="O990" t="str">
        <f t="shared" ca="1" si="190"/>
        <v>C:AP</v>
      </c>
      <c r="P990" t="str">
        <f t="shared" ca="1" si="191"/>
        <v>C9:AP9</v>
      </c>
    </row>
    <row r="991" spans="1:16">
      <c r="A991" t="str">
        <f t="shared" si="192"/>
        <v>14</v>
      </c>
      <c r="B991" t="str">
        <f t="shared" ca="1" si="193"/>
        <v>PE</v>
      </c>
      <c r="C991" t="str">
        <f t="shared" si="185"/>
        <v>G-7PE</v>
      </c>
      <c r="D991" t="s">
        <v>386</v>
      </c>
      <c r="E991">
        <f t="shared" ca="1" si="184"/>
        <v>0</v>
      </c>
      <c r="H991" t="str">
        <f t="shared" ca="1" si="194"/>
        <v>'GOOD PE'!</v>
      </c>
      <c r="I991" s="463">
        <f t="shared" ca="1" si="186"/>
        <v>0</v>
      </c>
      <c r="J991" s="463">
        <f t="shared" ca="1" si="187"/>
        <v>0</v>
      </c>
      <c r="K991">
        <f t="shared" ca="1" si="188"/>
        <v>0</v>
      </c>
      <c r="L991">
        <f t="shared" ca="1" si="189"/>
        <v>0</v>
      </c>
      <c r="M991" t="str">
        <f t="shared" ca="1" si="195"/>
        <v>'GOOD PE'!</v>
      </c>
      <c r="N991">
        <f t="shared" ca="1" si="195"/>
        <v>0</v>
      </c>
      <c r="O991" t="str">
        <f t="shared" ca="1" si="190"/>
        <v>C:AP</v>
      </c>
      <c r="P991" t="str">
        <f t="shared" ca="1" si="191"/>
        <v>C9:AP9</v>
      </c>
    </row>
    <row r="992" spans="1:16">
      <c r="A992" t="str">
        <f t="shared" si="192"/>
        <v>15</v>
      </c>
      <c r="B992" t="str">
        <f t="shared" ca="1" si="193"/>
        <v>PE</v>
      </c>
      <c r="C992" t="str">
        <f t="shared" si="185"/>
        <v>G-7PE</v>
      </c>
      <c r="D992" t="s">
        <v>496</v>
      </c>
      <c r="E992">
        <f t="shared" ca="1" si="184"/>
        <v>0</v>
      </c>
      <c r="H992" t="str">
        <f t="shared" ca="1" si="194"/>
        <v>'GOOD PE'!</v>
      </c>
      <c r="I992" s="463">
        <f t="shared" ca="1" si="186"/>
        <v>0</v>
      </c>
      <c r="J992" s="463">
        <f t="shared" ca="1" si="187"/>
        <v>0</v>
      </c>
      <c r="K992">
        <f t="shared" ca="1" si="188"/>
        <v>0</v>
      </c>
      <c r="L992">
        <f t="shared" ca="1" si="189"/>
        <v>0</v>
      </c>
      <c r="M992" t="str">
        <f t="shared" ca="1" si="195"/>
        <v>'GOOD PE'!</v>
      </c>
      <c r="N992">
        <f t="shared" ca="1" si="195"/>
        <v>0</v>
      </c>
      <c r="O992" t="str">
        <f t="shared" ca="1" si="190"/>
        <v>C:AP</v>
      </c>
      <c r="P992" t="str">
        <f t="shared" ca="1" si="191"/>
        <v>C9:AP9</v>
      </c>
    </row>
    <row r="993" spans="1:16">
      <c r="A993" t="str">
        <f t="shared" si="192"/>
        <v>19</v>
      </c>
      <c r="B993" t="str">
        <f t="shared" ca="1" si="193"/>
        <v>PE</v>
      </c>
      <c r="C993" t="str">
        <f t="shared" si="185"/>
        <v>G-7PE</v>
      </c>
      <c r="D993" t="s">
        <v>1477</v>
      </c>
      <c r="E993">
        <f t="shared" ca="1" si="184"/>
        <v>0</v>
      </c>
      <c r="H993" t="str">
        <f t="shared" ca="1" si="194"/>
        <v>'GOOD PE'!</v>
      </c>
      <c r="I993" s="463">
        <f t="shared" ca="1" si="186"/>
        <v>0</v>
      </c>
      <c r="J993" s="463">
        <f t="shared" ca="1" si="187"/>
        <v>0</v>
      </c>
      <c r="K993">
        <f t="shared" ca="1" si="188"/>
        <v>0</v>
      </c>
      <c r="L993">
        <f t="shared" ca="1" si="189"/>
        <v>0</v>
      </c>
      <c r="M993" t="str">
        <f t="shared" ca="1" si="195"/>
        <v>'GOOD PE'!</v>
      </c>
      <c r="N993">
        <f t="shared" ca="1" si="195"/>
        <v>0</v>
      </c>
      <c r="O993" t="str">
        <f t="shared" ca="1" si="190"/>
        <v>C:AP</v>
      </c>
      <c r="P993" t="str">
        <f t="shared" ca="1" si="191"/>
        <v>C9:AP9</v>
      </c>
    </row>
    <row r="994" spans="1:16">
      <c r="A994" t="str">
        <f t="shared" si="192"/>
        <v>34</v>
      </c>
      <c r="B994" t="str">
        <f t="shared" ca="1" si="193"/>
        <v>PE</v>
      </c>
      <c r="C994" t="str">
        <f t="shared" si="185"/>
        <v>G-7PE</v>
      </c>
      <c r="D994" t="s">
        <v>1478</v>
      </c>
      <c r="E994">
        <f t="shared" ca="1" si="184"/>
        <v>0</v>
      </c>
      <c r="H994" t="str">
        <f t="shared" ca="1" si="194"/>
        <v>'GOOD PE'!</v>
      </c>
      <c r="I994" s="463">
        <f t="shared" ca="1" si="186"/>
        <v>0</v>
      </c>
      <c r="J994" s="463">
        <f t="shared" ca="1" si="187"/>
        <v>0</v>
      </c>
      <c r="K994">
        <f t="shared" ca="1" si="188"/>
        <v>0</v>
      </c>
      <c r="L994">
        <f t="shared" ca="1" si="189"/>
        <v>0</v>
      </c>
      <c r="M994" t="str">
        <f t="shared" ca="1" si="195"/>
        <v>'GOOD PE'!</v>
      </c>
      <c r="N994">
        <f t="shared" ca="1" si="195"/>
        <v>0</v>
      </c>
      <c r="O994" t="str">
        <f t="shared" ca="1" si="190"/>
        <v>C:AP</v>
      </c>
      <c r="P994" t="str">
        <f t="shared" ca="1" si="191"/>
        <v>C9:AP9</v>
      </c>
    </row>
    <row r="995" spans="1:16">
      <c r="A995" t="str">
        <f t="shared" si="192"/>
        <v>35</v>
      </c>
      <c r="B995" t="str">
        <f t="shared" ca="1" si="193"/>
        <v>PE</v>
      </c>
      <c r="C995" t="str">
        <f t="shared" si="185"/>
        <v>G-7PE</v>
      </c>
      <c r="D995" t="s">
        <v>1479</v>
      </c>
      <c r="E995">
        <f t="shared" ca="1" si="184"/>
        <v>0</v>
      </c>
      <c r="H995" t="str">
        <f t="shared" ca="1" si="194"/>
        <v>'GOOD PE'!</v>
      </c>
      <c r="I995" s="463">
        <f t="shared" ca="1" si="186"/>
        <v>0</v>
      </c>
      <c r="J995" s="463">
        <f t="shared" ca="1" si="187"/>
        <v>0</v>
      </c>
      <c r="K995">
        <f t="shared" ca="1" si="188"/>
        <v>0</v>
      </c>
      <c r="L995">
        <f t="shared" ca="1" si="189"/>
        <v>0</v>
      </c>
      <c r="M995" t="str">
        <f t="shared" ca="1" si="195"/>
        <v>'GOOD PE'!</v>
      </c>
      <c r="N995">
        <f t="shared" ca="1" si="195"/>
        <v>0</v>
      </c>
      <c r="O995" t="str">
        <f t="shared" ca="1" si="190"/>
        <v>C:AP</v>
      </c>
      <c r="P995" t="str">
        <f t="shared" ca="1" si="191"/>
        <v>C9:AP9</v>
      </c>
    </row>
    <row r="996" spans="1:16">
      <c r="A996" t="str">
        <f t="shared" si="192"/>
        <v>36</v>
      </c>
      <c r="B996" t="str">
        <f t="shared" ca="1" si="193"/>
        <v>PE</v>
      </c>
      <c r="C996" t="str">
        <f t="shared" si="185"/>
        <v>G-7PE</v>
      </c>
      <c r="D996" t="s">
        <v>1480</v>
      </c>
      <c r="E996">
        <f t="shared" ca="1" si="184"/>
        <v>0</v>
      </c>
      <c r="H996" t="str">
        <f t="shared" ca="1" si="194"/>
        <v>'GOOD PE'!</v>
      </c>
      <c r="I996" s="463">
        <f t="shared" ca="1" si="186"/>
        <v>0</v>
      </c>
      <c r="J996" s="463">
        <f t="shared" ca="1" si="187"/>
        <v>0</v>
      </c>
      <c r="K996">
        <f t="shared" ca="1" si="188"/>
        <v>0</v>
      </c>
      <c r="L996">
        <f t="shared" ca="1" si="189"/>
        <v>0</v>
      </c>
      <c r="M996" t="str">
        <f t="shared" ca="1" si="195"/>
        <v>'GOOD PE'!</v>
      </c>
      <c r="N996">
        <f t="shared" ca="1" si="195"/>
        <v>0</v>
      </c>
      <c r="O996" t="str">
        <f t="shared" ca="1" si="190"/>
        <v>C:AP</v>
      </c>
      <c r="P996" t="str">
        <f t="shared" ca="1" si="191"/>
        <v>C9:AP9</v>
      </c>
    </row>
    <row r="997" spans="1:16">
      <c r="A997" t="str">
        <f t="shared" si="192"/>
        <v>01</v>
      </c>
      <c r="B997" t="str">
        <f t="shared" ca="1" si="193"/>
        <v>PU</v>
      </c>
      <c r="C997" t="str">
        <f t="shared" si="185"/>
        <v>G-7PU</v>
      </c>
      <c r="D997" t="s">
        <v>1183</v>
      </c>
      <c r="E997">
        <f t="shared" ca="1" si="184"/>
        <v>0</v>
      </c>
      <c r="H997" t="str">
        <f t="shared" ca="1" si="194"/>
        <v>'GOOD PU'!</v>
      </c>
      <c r="I997" s="463">
        <f t="shared" ca="1" si="186"/>
        <v>0</v>
      </c>
      <c r="J997" s="463">
        <f t="shared" ca="1" si="187"/>
        <v>0</v>
      </c>
      <c r="K997">
        <f t="shared" ca="1" si="188"/>
        <v>0</v>
      </c>
      <c r="L997" t="str">
        <f t="shared" ca="1" si="189"/>
        <v>'GOOD PU'!</v>
      </c>
      <c r="M997">
        <f t="shared" ca="1" si="195"/>
        <v>0</v>
      </c>
      <c r="N997">
        <f t="shared" ca="1" si="195"/>
        <v>0</v>
      </c>
      <c r="O997" t="str">
        <f t="shared" ca="1" si="190"/>
        <v>D:t</v>
      </c>
      <c r="P997" t="str">
        <f t="shared" ca="1" si="191"/>
        <v>D9:t9</v>
      </c>
    </row>
    <row r="998" spans="1:16">
      <c r="A998" t="str">
        <f t="shared" si="192"/>
        <v>02</v>
      </c>
      <c r="B998" t="str">
        <f t="shared" ca="1" si="193"/>
        <v>PU</v>
      </c>
      <c r="C998" t="str">
        <f t="shared" si="185"/>
        <v>G-7PU</v>
      </c>
      <c r="D998" t="s">
        <v>1184</v>
      </c>
      <c r="E998">
        <f t="shared" ca="1" si="184"/>
        <v>0</v>
      </c>
      <c r="H998" t="str">
        <f t="shared" ca="1" si="194"/>
        <v>'GOOD PU'!</v>
      </c>
      <c r="I998" s="463">
        <f t="shared" ca="1" si="186"/>
        <v>0</v>
      </c>
      <c r="J998" s="463">
        <f t="shared" ca="1" si="187"/>
        <v>0</v>
      </c>
      <c r="K998">
        <f t="shared" ca="1" si="188"/>
        <v>0</v>
      </c>
      <c r="L998" t="str">
        <f t="shared" ca="1" si="189"/>
        <v>'GOOD PU'!</v>
      </c>
      <c r="M998">
        <f t="shared" ca="1" si="195"/>
        <v>0</v>
      </c>
      <c r="N998">
        <f t="shared" ca="1" si="195"/>
        <v>0</v>
      </c>
      <c r="O998" t="str">
        <f t="shared" ca="1" si="190"/>
        <v>D:t</v>
      </c>
      <c r="P998" t="str">
        <f t="shared" ca="1" si="191"/>
        <v>D9:t9</v>
      </c>
    </row>
    <row r="999" spans="1:16">
      <c r="A999" t="str">
        <f t="shared" si="192"/>
        <v>03</v>
      </c>
      <c r="B999" t="str">
        <f t="shared" ca="1" si="193"/>
        <v>PU</v>
      </c>
      <c r="C999" t="str">
        <f t="shared" si="185"/>
        <v>G-7PU</v>
      </c>
      <c r="D999" t="s">
        <v>1185</v>
      </c>
      <c r="E999">
        <f t="shared" ca="1" si="184"/>
        <v>0</v>
      </c>
      <c r="H999" t="str">
        <f t="shared" ca="1" si="194"/>
        <v>'GOOD PU'!</v>
      </c>
      <c r="I999" s="463">
        <f t="shared" ca="1" si="186"/>
        <v>0</v>
      </c>
      <c r="J999" s="463">
        <f t="shared" ca="1" si="187"/>
        <v>0</v>
      </c>
      <c r="K999">
        <f t="shared" ca="1" si="188"/>
        <v>0</v>
      </c>
      <c r="L999" t="str">
        <f t="shared" ca="1" si="189"/>
        <v>'GOOD PU'!</v>
      </c>
      <c r="M999">
        <f t="shared" ca="1" si="195"/>
        <v>0</v>
      </c>
      <c r="N999">
        <f t="shared" ca="1" si="195"/>
        <v>0</v>
      </c>
      <c r="O999" t="str">
        <f t="shared" ca="1" si="190"/>
        <v>D:t</v>
      </c>
      <c r="P999" t="str">
        <f t="shared" ca="1" si="191"/>
        <v>D9:t9</v>
      </c>
    </row>
    <row r="1000" spans="1:16">
      <c r="A1000" t="str">
        <f t="shared" si="192"/>
        <v>04</v>
      </c>
      <c r="B1000" t="str">
        <f t="shared" ca="1" si="193"/>
        <v>PU</v>
      </c>
      <c r="C1000" t="str">
        <f t="shared" si="185"/>
        <v>G-7PU</v>
      </c>
      <c r="D1000" t="s">
        <v>1186</v>
      </c>
      <c r="E1000">
        <f t="shared" ca="1" si="184"/>
        <v>0</v>
      </c>
      <c r="H1000" t="str">
        <f t="shared" ca="1" si="194"/>
        <v>'GOOD PU'!</v>
      </c>
      <c r="I1000" s="463">
        <f t="shared" ca="1" si="186"/>
        <v>0</v>
      </c>
      <c r="J1000" s="463">
        <f t="shared" ca="1" si="187"/>
        <v>0</v>
      </c>
      <c r="K1000">
        <f t="shared" ca="1" si="188"/>
        <v>0</v>
      </c>
      <c r="L1000" t="str">
        <f t="shared" ca="1" si="189"/>
        <v>'GOOD PU'!</v>
      </c>
      <c r="M1000">
        <f t="shared" ca="1" si="195"/>
        <v>0</v>
      </c>
      <c r="N1000">
        <f t="shared" ca="1" si="195"/>
        <v>0</v>
      </c>
      <c r="O1000" t="str">
        <f t="shared" ca="1" si="190"/>
        <v>D:t</v>
      </c>
      <c r="P1000" t="str">
        <f t="shared" ca="1" si="191"/>
        <v>D9:t9</v>
      </c>
    </row>
    <row r="1001" spans="1:16">
      <c r="A1001" t="str">
        <f t="shared" si="192"/>
        <v>05</v>
      </c>
      <c r="B1001" t="str">
        <f t="shared" ca="1" si="193"/>
        <v>PU</v>
      </c>
      <c r="C1001" t="str">
        <f t="shared" si="185"/>
        <v>G-7PU</v>
      </c>
      <c r="D1001" t="s">
        <v>1187</v>
      </c>
      <c r="E1001">
        <f t="shared" ca="1" si="184"/>
        <v>0</v>
      </c>
      <c r="H1001" t="str">
        <f t="shared" ca="1" si="194"/>
        <v>'GOOD PU'!</v>
      </c>
      <c r="I1001" s="463">
        <f t="shared" ca="1" si="186"/>
        <v>0</v>
      </c>
      <c r="J1001" s="463">
        <f t="shared" ca="1" si="187"/>
        <v>0</v>
      </c>
      <c r="K1001">
        <f t="shared" ca="1" si="188"/>
        <v>0</v>
      </c>
      <c r="L1001" t="str">
        <f t="shared" ca="1" si="189"/>
        <v>'GOOD PU'!</v>
      </c>
      <c r="M1001">
        <f t="shared" ca="1" si="195"/>
        <v>0</v>
      </c>
      <c r="N1001">
        <f t="shared" ca="1" si="195"/>
        <v>0</v>
      </c>
      <c r="O1001" t="str">
        <f t="shared" ca="1" si="190"/>
        <v>D:t</v>
      </c>
      <c r="P1001" t="str">
        <f t="shared" ca="1" si="191"/>
        <v>D9:t9</v>
      </c>
    </row>
    <row r="1002" spans="1:16">
      <c r="A1002" t="str">
        <f t="shared" si="192"/>
        <v>06</v>
      </c>
      <c r="B1002" t="str">
        <f t="shared" ca="1" si="193"/>
        <v>PU</v>
      </c>
      <c r="C1002" t="str">
        <f t="shared" si="185"/>
        <v>G-7PU</v>
      </c>
      <c r="D1002" t="s">
        <v>1188</v>
      </c>
      <c r="E1002">
        <f t="shared" ca="1" si="184"/>
        <v>0</v>
      </c>
      <c r="H1002" t="str">
        <f t="shared" ca="1" si="194"/>
        <v>'GOOD PU'!</v>
      </c>
      <c r="I1002" s="463">
        <f t="shared" ca="1" si="186"/>
        <v>0</v>
      </c>
      <c r="J1002" s="463">
        <f t="shared" ca="1" si="187"/>
        <v>0</v>
      </c>
      <c r="K1002">
        <f t="shared" ca="1" si="188"/>
        <v>0</v>
      </c>
      <c r="L1002" t="str">
        <f t="shared" ca="1" si="189"/>
        <v>'GOOD PU'!</v>
      </c>
      <c r="M1002">
        <f t="shared" ca="1" si="195"/>
        <v>0</v>
      </c>
      <c r="N1002">
        <f t="shared" ca="1" si="195"/>
        <v>0</v>
      </c>
      <c r="O1002" t="str">
        <f t="shared" ca="1" si="190"/>
        <v>D:t</v>
      </c>
      <c r="P1002" t="str">
        <f t="shared" ca="1" si="191"/>
        <v>D9:t9</v>
      </c>
    </row>
    <row r="1003" spans="1:16">
      <c r="A1003" t="str">
        <f t="shared" si="192"/>
        <v>09</v>
      </c>
      <c r="B1003" t="str">
        <f t="shared" ca="1" si="193"/>
        <v>PU</v>
      </c>
      <c r="C1003" t="str">
        <f t="shared" si="185"/>
        <v>G-7PU</v>
      </c>
      <c r="D1003" t="s">
        <v>1189</v>
      </c>
      <c r="E1003">
        <f t="shared" ca="1" si="184"/>
        <v>0</v>
      </c>
      <c r="H1003" t="str">
        <f t="shared" ca="1" si="194"/>
        <v>'GOOD PU'!</v>
      </c>
      <c r="I1003" s="463">
        <f t="shared" ca="1" si="186"/>
        <v>0</v>
      </c>
      <c r="J1003" s="463">
        <f t="shared" ca="1" si="187"/>
        <v>0</v>
      </c>
      <c r="K1003">
        <f t="shared" ca="1" si="188"/>
        <v>0</v>
      </c>
      <c r="L1003" t="str">
        <f t="shared" ca="1" si="189"/>
        <v>'GOOD PU'!</v>
      </c>
      <c r="M1003">
        <f t="shared" ca="1" si="195"/>
        <v>0</v>
      </c>
      <c r="N1003">
        <f t="shared" ca="1" si="195"/>
        <v>0</v>
      </c>
      <c r="O1003" t="str">
        <f t="shared" ca="1" si="190"/>
        <v>D:t</v>
      </c>
      <c r="P1003" t="str">
        <f t="shared" ca="1" si="191"/>
        <v>D9:t9</v>
      </c>
    </row>
    <row r="1004" spans="1:16">
      <c r="A1004" t="str">
        <f t="shared" si="192"/>
        <v>11</v>
      </c>
      <c r="B1004" t="str">
        <f t="shared" ca="1" si="193"/>
        <v>PU</v>
      </c>
      <c r="C1004" t="str">
        <f t="shared" si="185"/>
        <v>G-7PU</v>
      </c>
      <c r="D1004" t="s">
        <v>1190</v>
      </c>
      <c r="E1004">
        <f t="shared" ca="1" si="184"/>
        <v>0</v>
      </c>
      <c r="H1004" t="str">
        <f t="shared" ca="1" si="194"/>
        <v>'GOOD PU'!</v>
      </c>
      <c r="I1004" s="463">
        <f t="shared" ca="1" si="186"/>
        <v>0</v>
      </c>
      <c r="J1004" s="463">
        <f t="shared" ca="1" si="187"/>
        <v>0</v>
      </c>
      <c r="K1004">
        <f t="shared" ca="1" si="188"/>
        <v>0</v>
      </c>
      <c r="L1004" t="str">
        <f t="shared" ca="1" si="189"/>
        <v>'GOOD PU'!</v>
      </c>
      <c r="M1004">
        <f t="shared" ca="1" si="195"/>
        <v>0</v>
      </c>
      <c r="N1004">
        <f t="shared" ca="1" si="195"/>
        <v>0</v>
      </c>
      <c r="O1004" t="str">
        <f t="shared" ca="1" si="190"/>
        <v>D:t</v>
      </c>
      <c r="P1004" t="str">
        <f t="shared" ca="1" si="191"/>
        <v>D9:t9</v>
      </c>
    </row>
    <row r="1005" spans="1:16">
      <c r="A1005" t="str">
        <f t="shared" si="192"/>
        <v>12</v>
      </c>
      <c r="B1005" t="str">
        <f t="shared" ca="1" si="193"/>
        <v>PU</v>
      </c>
      <c r="C1005" t="str">
        <f t="shared" si="185"/>
        <v>G-7PU</v>
      </c>
      <c r="D1005" t="s">
        <v>1191</v>
      </c>
      <c r="E1005">
        <f t="shared" ca="1" si="184"/>
        <v>0</v>
      </c>
      <c r="H1005" t="str">
        <f t="shared" ca="1" si="194"/>
        <v>'GOOD PU'!</v>
      </c>
      <c r="I1005" s="463">
        <f t="shared" ca="1" si="186"/>
        <v>0</v>
      </c>
      <c r="J1005" s="463">
        <f t="shared" ca="1" si="187"/>
        <v>0</v>
      </c>
      <c r="K1005">
        <f t="shared" ca="1" si="188"/>
        <v>0</v>
      </c>
      <c r="L1005" t="str">
        <f t="shared" ca="1" si="189"/>
        <v>'GOOD PU'!</v>
      </c>
      <c r="M1005">
        <f t="shared" ca="1" si="195"/>
        <v>0</v>
      </c>
      <c r="N1005">
        <f t="shared" ca="1" si="195"/>
        <v>0</v>
      </c>
      <c r="O1005" t="str">
        <f t="shared" ca="1" si="190"/>
        <v>D:t</v>
      </c>
      <c r="P1005" t="str">
        <f t="shared" ca="1" si="191"/>
        <v>D9:t9</v>
      </c>
    </row>
    <row r="1006" spans="1:16">
      <c r="A1006" t="str">
        <f t="shared" si="192"/>
        <v>14</v>
      </c>
      <c r="B1006" t="str">
        <f t="shared" ca="1" si="193"/>
        <v>PU</v>
      </c>
      <c r="C1006" t="str">
        <f t="shared" si="185"/>
        <v>G-7PU</v>
      </c>
      <c r="D1006" t="s">
        <v>1192</v>
      </c>
      <c r="E1006">
        <f t="shared" ca="1" si="184"/>
        <v>0</v>
      </c>
      <c r="H1006" t="str">
        <f t="shared" ca="1" si="194"/>
        <v>'GOOD PU'!</v>
      </c>
      <c r="I1006" s="463">
        <f t="shared" ca="1" si="186"/>
        <v>0</v>
      </c>
      <c r="J1006" s="463">
        <f t="shared" ca="1" si="187"/>
        <v>0</v>
      </c>
      <c r="K1006">
        <f t="shared" ca="1" si="188"/>
        <v>0</v>
      </c>
      <c r="L1006" t="str">
        <f t="shared" ca="1" si="189"/>
        <v>'GOOD PU'!</v>
      </c>
      <c r="M1006">
        <f t="shared" ca="1" si="195"/>
        <v>0</v>
      </c>
      <c r="N1006">
        <f t="shared" ca="1" si="195"/>
        <v>0</v>
      </c>
      <c r="O1006" t="str">
        <f t="shared" ca="1" si="190"/>
        <v>D:t</v>
      </c>
      <c r="P1006" t="str">
        <f t="shared" ca="1" si="191"/>
        <v>D9:t9</v>
      </c>
    </row>
    <row r="1007" spans="1:16">
      <c r="A1007" t="str">
        <f t="shared" si="192"/>
        <v>01</v>
      </c>
      <c r="B1007" t="e">
        <f t="shared" ca="1" si="193"/>
        <v>#N/A</v>
      </c>
      <c r="C1007" t="str">
        <f t="shared" si="185"/>
        <v>G-8-GRP</v>
      </c>
      <c r="D1007" t="s">
        <v>734</v>
      </c>
      <c r="E1007">
        <f t="shared" ca="1" si="184"/>
        <v>0</v>
      </c>
      <c r="H1007" t="str">
        <f t="shared" ca="1" si="194"/>
        <v/>
      </c>
      <c r="I1007" s="463">
        <f t="shared" ca="1" si="186"/>
        <v>0</v>
      </c>
      <c r="J1007" s="463">
        <f t="shared" ca="1" si="187"/>
        <v>0</v>
      </c>
      <c r="K1007">
        <f t="shared" ca="1" si="188"/>
        <v>0</v>
      </c>
      <c r="L1007">
        <f t="shared" ca="1" si="189"/>
        <v>0</v>
      </c>
      <c r="M1007">
        <f t="shared" ca="1" si="195"/>
        <v>0</v>
      </c>
      <c r="N1007">
        <f t="shared" ca="1" si="195"/>
        <v>0</v>
      </c>
      <c r="O1007" t="e">
        <f t="shared" ca="1" si="190"/>
        <v>#N/A</v>
      </c>
      <c r="P1007" t="e">
        <f t="shared" ca="1" si="191"/>
        <v>#N/A</v>
      </c>
    </row>
    <row r="1008" spans="1:16">
      <c r="A1008" t="str">
        <f t="shared" si="192"/>
        <v>02</v>
      </c>
      <c r="B1008" t="e">
        <f t="shared" ca="1" si="193"/>
        <v>#N/A</v>
      </c>
      <c r="C1008" t="str">
        <f t="shared" si="185"/>
        <v>G-8-GRP</v>
      </c>
      <c r="D1008" t="s">
        <v>735</v>
      </c>
      <c r="E1008">
        <f t="shared" ca="1" si="184"/>
        <v>0</v>
      </c>
      <c r="H1008" t="str">
        <f t="shared" ca="1" si="194"/>
        <v/>
      </c>
      <c r="I1008" s="463">
        <f t="shared" ca="1" si="186"/>
        <v>0</v>
      </c>
      <c r="J1008" s="463">
        <f t="shared" ca="1" si="187"/>
        <v>0</v>
      </c>
      <c r="K1008">
        <f t="shared" ca="1" si="188"/>
        <v>0</v>
      </c>
      <c r="L1008">
        <f t="shared" ca="1" si="189"/>
        <v>0</v>
      </c>
      <c r="M1008">
        <f t="shared" ca="1" si="195"/>
        <v>0</v>
      </c>
      <c r="N1008">
        <f t="shared" ca="1" si="195"/>
        <v>0</v>
      </c>
      <c r="O1008" t="e">
        <f t="shared" ca="1" si="190"/>
        <v>#N/A</v>
      </c>
      <c r="P1008" t="e">
        <f t="shared" ca="1" si="191"/>
        <v>#N/A</v>
      </c>
    </row>
    <row r="1009" spans="1:16">
      <c r="A1009" t="str">
        <f t="shared" si="192"/>
        <v>03</v>
      </c>
      <c r="B1009" t="e">
        <f t="shared" ca="1" si="193"/>
        <v>#N/A</v>
      </c>
      <c r="C1009" t="str">
        <f t="shared" si="185"/>
        <v>G-8-GRP</v>
      </c>
      <c r="D1009" t="s">
        <v>736</v>
      </c>
      <c r="E1009">
        <f t="shared" ca="1" si="184"/>
        <v>0</v>
      </c>
      <c r="H1009" t="str">
        <f t="shared" ca="1" si="194"/>
        <v/>
      </c>
      <c r="I1009" s="463">
        <f t="shared" ca="1" si="186"/>
        <v>0</v>
      </c>
      <c r="J1009" s="463">
        <f t="shared" ca="1" si="187"/>
        <v>0</v>
      </c>
      <c r="K1009">
        <f t="shared" ca="1" si="188"/>
        <v>0</v>
      </c>
      <c r="L1009">
        <f t="shared" ca="1" si="189"/>
        <v>0</v>
      </c>
      <c r="M1009">
        <f t="shared" ca="1" si="195"/>
        <v>0</v>
      </c>
      <c r="N1009">
        <f t="shared" ca="1" si="195"/>
        <v>0</v>
      </c>
      <c r="O1009" t="e">
        <f t="shared" ca="1" si="190"/>
        <v>#N/A</v>
      </c>
      <c r="P1009" t="e">
        <f t="shared" ca="1" si="191"/>
        <v>#N/A</v>
      </c>
    </row>
    <row r="1010" spans="1:16">
      <c r="A1010" t="str">
        <f t="shared" si="192"/>
        <v>04</v>
      </c>
      <c r="B1010" t="e">
        <f t="shared" ca="1" si="193"/>
        <v>#N/A</v>
      </c>
      <c r="C1010" t="str">
        <f t="shared" si="185"/>
        <v>G-8-GRP</v>
      </c>
      <c r="D1010" t="s">
        <v>737</v>
      </c>
      <c r="E1010">
        <f t="shared" ca="1" si="184"/>
        <v>0</v>
      </c>
      <c r="H1010" t="str">
        <f t="shared" ca="1" si="194"/>
        <v/>
      </c>
      <c r="I1010" s="463">
        <f t="shared" ca="1" si="186"/>
        <v>0</v>
      </c>
      <c r="J1010" s="463">
        <f t="shared" ca="1" si="187"/>
        <v>0</v>
      </c>
      <c r="K1010">
        <f t="shared" ca="1" si="188"/>
        <v>0</v>
      </c>
      <c r="L1010">
        <f t="shared" ca="1" si="189"/>
        <v>0</v>
      </c>
      <c r="M1010">
        <f t="shared" ca="1" si="195"/>
        <v>0</v>
      </c>
      <c r="N1010">
        <f t="shared" ca="1" si="195"/>
        <v>0</v>
      </c>
      <c r="O1010" t="e">
        <f t="shared" ca="1" si="190"/>
        <v>#N/A</v>
      </c>
      <c r="P1010" t="e">
        <f t="shared" ca="1" si="191"/>
        <v>#N/A</v>
      </c>
    </row>
    <row r="1011" spans="1:16">
      <c r="A1011" t="str">
        <f t="shared" si="192"/>
        <v>05</v>
      </c>
      <c r="B1011" t="e">
        <f t="shared" ca="1" si="193"/>
        <v>#N/A</v>
      </c>
      <c r="C1011" t="str">
        <f t="shared" si="185"/>
        <v>G-8-GRP</v>
      </c>
      <c r="D1011" t="s">
        <v>738</v>
      </c>
      <c r="E1011">
        <f t="shared" ca="1" si="184"/>
        <v>0</v>
      </c>
      <c r="H1011" t="str">
        <f t="shared" ca="1" si="194"/>
        <v/>
      </c>
      <c r="I1011" s="463">
        <f t="shared" ca="1" si="186"/>
        <v>0</v>
      </c>
      <c r="J1011" s="463">
        <f t="shared" ca="1" si="187"/>
        <v>0</v>
      </c>
      <c r="K1011">
        <f t="shared" ca="1" si="188"/>
        <v>0</v>
      </c>
      <c r="L1011">
        <f t="shared" ca="1" si="189"/>
        <v>0</v>
      </c>
      <c r="M1011">
        <f t="shared" ca="1" si="195"/>
        <v>0</v>
      </c>
      <c r="N1011">
        <f t="shared" ca="1" si="195"/>
        <v>0</v>
      </c>
      <c r="O1011" t="e">
        <f t="shared" ca="1" si="190"/>
        <v>#N/A</v>
      </c>
      <c r="P1011" t="e">
        <f t="shared" ca="1" si="191"/>
        <v>#N/A</v>
      </c>
    </row>
    <row r="1012" spans="1:16">
      <c r="A1012" t="str">
        <f t="shared" si="192"/>
        <v>06</v>
      </c>
      <c r="B1012" t="e">
        <f t="shared" ca="1" si="193"/>
        <v>#N/A</v>
      </c>
      <c r="C1012" t="str">
        <f t="shared" si="185"/>
        <v>G-8-GRP</v>
      </c>
      <c r="D1012" t="s">
        <v>739</v>
      </c>
      <c r="E1012">
        <f t="shared" ca="1" si="184"/>
        <v>0</v>
      </c>
      <c r="H1012" t="str">
        <f t="shared" ca="1" si="194"/>
        <v/>
      </c>
      <c r="I1012" s="463">
        <f t="shared" ca="1" si="186"/>
        <v>0</v>
      </c>
      <c r="J1012" s="463">
        <f t="shared" ca="1" si="187"/>
        <v>0</v>
      </c>
      <c r="K1012">
        <f t="shared" ca="1" si="188"/>
        <v>0</v>
      </c>
      <c r="L1012">
        <f t="shared" ca="1" si="189"/>
        <v>0</v>
      </c>
      <c r="M1012">
        <f t="shared" ca="1" si="195"/>
        <v>0</v>
      </c>
      <c r="N1012">
        <f t="shared" ca="1" si="195"/>
        <v>0</v>
      </c>
      <c r="O1012" t="e">
        <f t="shared" ca="1" si="190"/>
        <v>#N/A</v>
      </c>
      <c r="P1012" t="e">
        <f t="shared" ca="1" si="191"/>
        <v>#N/A</v>
      </c>
    </row>
    <row r="1013" spans="1:16">
      <c r="A1013" t="str">
        <f t="shared" si="192"/>
        <v>07</v>
      </c>
      <c r="B1013" t="e">
        <f t="shared" ca="1" si="193"/>
        <v>#N/A</v>
      </c>
      <c r="C1013" t="str">
        <f t="shared" si="185"/>
        <v>G-8-GRP</v>
      </c>
      <c r="D1013" t="s">
        <v>740</v>
      </c>
      <c r="E1013">
        <f t="shared" ca="1" si="184"/>
        <v>0</v>
      </c>
      <c r="H1013" t="str">
        <f t="shared" ca="1" si="194"/>
        <v/>
      </c>
      <c r="I1013" s="463">
        <f t="shared" ca="1" si="186"/>
        <v>0</v>
      </c>
      <c r="J1013" s="463">
        <f t="shared" ca="1" si="187"/>
        <v>0</v>
      </c>
      <c r="K1013">
        <f t="shared" ca="1" si="188"/>
        <v>0</v>
      </c>
      <c r="L1013">
        <f t="shared" ca="1" si="189"/>
        <v>0</v>
      </c>
      <c r="M1013">
        <f t="shared" ca="1" si="195"/>
        <v>0</v>
      </c>
      <c r="N1013">
        <f t="shared" ca="1" si="195"/>
        <v>0</v>
      </c>
      <c r="O1013" t="e">
        <f t="shared" ca="1" si="190"/>
        <v>#N/A</v>
      </c>
      <c r="P1013" t="e">
        <f t="shared" ca="1" si="191"/>
        <v>#N/A</v>
      </c>
    </row>
    <row r="1014" spans="1:16">
      <c r="A1014" t="str">
        <f t="shared" si="192"/>
        <v>08</v>
      </c>
      <c r="B1014" t="e">
        <f t="shared" ca="1" si="193"/>
        <v>#N/A</v>
      </c>
      <c r="C1014" t="str">
        <f t="shared" si="185"/>
        <v>G-8-GRP</v>
      </c>
      <c r="D1014" t="s">
        <v>741</v>
      </c>
      <c r="E1014">
        <f t="shared" ca="1" si="184"/>
        <v>0</v>
      </c>
      <c r="H1014" t="str">
        <f t="shared" ca="1" si="194"/>
        <v/>
      </c>
      <c r="I1014" s="463">
        <f t="shared" ca="1" si="186"/>
        <v>0</v>
      </c>
      <c r="J1014" s="463">
        <f t="shared" ca="1" si="187"/>
        <v>0</v>
      </c>
      <c r="K1014">
        <f t="shared" ca="1" si="188"/>
        <v>0</v>
      </c>
      <c r="L1014">
        <f t="shared" ca="1" si="189"/>
        <v>0</v>
      </c>
      <c r="M1014">
        <f t="shared" ca="1" si="195"/>
        <v>0</v>
      </c>
      <c r="N1014">
        <f t="shared" ca="1" si="195"/>
        <v>0</v>
      </c>
      <c r="O1014" t="e">
        <f t="shared" ca="1" si="190"/>
        <v>#N/A</v>
      </c>
      <c r="P1014" t="e">
        <f t="shared" ca="1" si="191"/>
        <v>#N/A</v>
      </c>
    </row>
    <row r="1015" spans="1:16">
      <c r="A1015" t="str">
        <f t="shared" si="192"/>
        <v>09</v>
      </c>
      <c r="B1015" t="e">
        <f t="shared" ca="1" si="193"/>
        <v>#N/A</v>
      </c>
      <c r="C1015" t="str">
        <f t="shared" si="185"/>
        <v>G-8-GRP</v>
      </c>
      <c r="D1015" t="s">
        <v>742</v>
      </c>
      <c r="E1015">
        <f t="shared" ca="1" si="184"/>
        <v>0</v>
      </c>
      <c r="H1015" t="str">
        <f t="shared" ca="1" si="194"/>
        <v/>
      </c>
      <c r="I1015" s="463">
        <f t="shared" ca="1" si="186"/>
        <v>0</v>
      </c>
      <c r="J1015" s="463">
        <f t="shared" ca="1" si="187"/>
        <v>0</v>
      </c>
      <c r="K1015">
        <f t="shared" ca="1" si="188"/>
        <v>0</v>
      </c>
      <c r="L1015">
        <f t="shared" ca="1" si="189"/>
        <v>0</v>
      </c>
      <c r="M1015">
        <f t="shared" ca="1" si="195"/>
        <v>0</v>
      </c>
      <c r="N1015">
        <f t="shared" ca="1" si="195"/>
        <v>0</v>
      </c>
      <c r="O1015" t="e">
        <f t="shared" ca="1" si="190"/>
        <v>#N/A</v>
      </c>
      <c r="P1015" t="e">
        <f t="shared" ca="1" si="191"/>
        <v>#N/A</v>
      </c>
    </row>
    <row r="1016" spans="1:16">
      <c r="A1016" t="str">
        <f t="shared" si="192"/>
        <v>10</v>
      </c>
      <c r="B1016" t="e">
        <f t="shared" ca="1" si="193"/>
        <v>#N/A</v>
      </c>
      <c r="C1016" t="str">
        <f t="shared" si="185"/>
        <v>G-8-GRP</v>
      </c>
      <c r="D1016" t="s">
        <v>743</v>
      </c>
      <c r="E1016">
        <f t="shared" ca="1" si="184"/>
        <v>0</v>
      </c>
      <c r="H1016" t="str">
        <f t="shared" ca="1" si="194"/>
        <v/>
      </c>
      <c r="I1016" s="463">
        <f t="shared" ca="1" si="186"/>
        <v>0</v>
      </c>
      <c r="J1016" s="463">
        <f t="shared" ca="1" si="187"/>
        <v>0</v>
      </c>
      <c r="K1016">
        <f t="shared" ca="1" si="188"/>
        <v>0</v>
      </c>
      <c r="L1016">
        <f t="shared" ca="1" si="189"/>
        <v>0</v>
      </c>
      <c r="M1016">
        <f t="shared" ca="1" si="195"/>
        <v>0</v>
      </c>
      <c r="N1016">
        <f t="shared" ca="1" si="195"/>
        <v>0</v>
      </c>
      <c r="O1016" t="e">
        <f t="shared" ca="1" si="190"/>
        <v>#N/A</v>
      </c>
      <c r="P1016" t="e">
        <f t="shared" ca="1" si="191"/>
        <v>#N/A</v>
      </c>
    </row>
    <row r="1017" spans="1:16">
      <c r="A1017" t="str">
        <f t="shared" si="192"/>
        <v>100</v>
      </c>
      <c r="B1017" t="e">
        <f t="shared" ca="1" si="193"/>
        <v>#N/A</v>
      </c>
      <c r="C1017" t="str">
        <f t="shared" si="185"/>
        <v>G-8-GRP</v>
      </c>
      <c r="D1017" t="s">
        <v>744</v>
      </c>
      <c r="E1017">
        <f t="shared" ca="1" si="184"/>
        <v>0</v>
      </c>
      <c r="H1017" t="str">
        <f t="shared" ca="1" si="194"/>
        <v/>
      </c>
      <c r="I1017" s="463">
        <f t="shared" ca="1" si="186"/>
        <v>0</v>
      </c>
      <c r="J1017" s="463">
        <f t="shared" ca="1" si="187"/>
        <v>0</v>
      </c>
      <c r="K1017">
        <f t="shared" ca="1" si="188"/>
        <v>0</v>
      </c>
      <c r="L1017">
        <f t="shared" ca="1" si="189"/>
        <v>0</v>
      </c>
      <c r="M1017">
        <f t="shared" ca="1" si="195"/>
        <v>0</v>
      </c>
      <c r="N1017">
        <f t="shared" ca="1" si="195"/>
        <v>0</v>
      </c>
      <c r="O1017" t="e">
        <f t="shared" ca="1" si="190"/>
        <v>#N/A</v>
      </c>
      <c r="P1017" t="e">
        <f t="shared" ca="1" si="191"/>
        <v>#N/A</v>
      </c>
    </row>
    <row r="1018" spans="1:16">
      <c r="A1018" t="str">
        <f t="shared" si="192"/>
        <v>11</v>
      </c>
      <c r="B1018" t="e">
        <f t="shared" ca="1" si="193"/>
        <v>#N/A</v>
      </c>
      <c r="C1018" t="str">
        <f t="shared" si="185"/>
        <v>G-8-GRP</v>
      </c>
      <c r="D1018" t="s">
        <v>745</v>
      </c>
      <c r="E1018">
        <f t="shared" ca="1" si="184"/>
        <v>0</v>
      </c>
      <c r="H1018" t="str">
        <f t="shared" ca="1" si="194"/>
        <v/>
      </c>
      <c r="I1018" s="463">
        <f t="shared" ca="1" si="186"/>
        <v>0</v>
      </c>
      <c r="J1018" s="463">
        <f t="shared" ca="1" si="187"/>
        <v>0</v>
      </c>
      <c r="K1018">
        <f t="shared" ca="1" si="188"/>
        <v>0</v>
      </c>
      <c r="L1018">
        <f t="shared" ca="1" si="189"/>
        <v>0</v>
      </c>
      <c r="M1018">
        <f t="shared" ca="1" si="195"/>
        <v>0</v>
      </c>
      <c r="N1018">
        <f t="shared" ca="1" si="195"/>
        <v>0</v>
      </c>
      <c r="O1018" t="e">
        <f t="shared" ca="1" si="190"/>
        <v>#N/A</v>
      </c>
      <c r="P1018" t="e">
        <f t="shared" ca="1" si="191"/>
        <v>#N/A</v>
      </c>
    </row>
    <row r="1019" spans="1:16">
      <c r="A1019" t="str">
        <f t="shared" si="192"/>
        <v>12</v>
      </c>
      <c r="B1019" t="e">
        <f t="shared" ca="1" si="193"/>
        <v>#N/A</v>
      </c>
      <c r="C1019" t="str">
        <f t="shared" si="185"/>
        <v>G-8-GRP</v>
      </c>
      <c r="D1019" t="s">
        <v>746</v>
      </c>
      <c r="E1019">
        <f t="shared" ca="1" si="184"/>
        <v>0</v>
      </c>
      <c r="H1019" t="str">
        <f t="shared" ca="1" si="194"/>
        <v/>
      </c>
      <c r="I1019" s="463">
        <f t="shared" ca="1" si="186"/>
        <v>0</v>
      </c>
      <c r="J1019" s="463">
        <f t="shared" ca="1" si="187"/>
        <v>0</v>
      </c>
      <c r="K1019">
        <f t="shared" ca="1" si="188"/>
        <v>0</v>
      </c>
      <c r="L1019">
        <f t="shared" ca="1" si="189"/>
        <v>0</v>
      </c>
      <c r="M1019">
        <f t="shared" ca="1" si="195"/>
        <v>0</v>
      </c>
      <c r="N1019">
        <f t="shared" ca="1" si="195"/>
        <v>0</v>
      </c>
      <c r="O1019" t="e">
        <f t="shared" ca="1" si="190"/>
        <v>#N/A</v>
      </c>
      <c r="P1019" t="e">
        <f t="shared" ca="1" si="191"/>
        <v>#N/A</v>
      </c>
    </row>
    <row r="1020" spans="1:16">
      <c r="A1020" t="str">
        <f t="shared" si="192"/>
        <v>13</v>
      </c>
      <c r="B1020" t="e">
        <f t="shared" ca="1" si="193"/>
        <v>#N/A</v>
      </c>
      <c r="C1020" t="str">
        <f t="shared" si="185"/>
        <v>G-8-GRP</v>
      </c>
      <c r="D1020" t="s">
        <v>747</v>
      </c>
      <c r="E1020">
        <f t="shared" ca="1" si="184"/>
        <v>0</v>
      </c>
      <c r="H1020" t="str">
        <f t="shared" ca="1" si="194"/>
        <v/>
      </c>
      <c r="I1020" s="463">
        <f t="shared" ca="1" si="186"/>
        <v>0</v>
      </c>
      <c r="J1020" s="463">
        <f t="shared" ca="1" si="187"/>
        <v>0</v>
      </c>
      <c r="K1020">
        <f t="shared" ca="1" si="188"/>
        <v>0</v>
      </c>
      <c r="L1020">
        <f t="shared" ca="1" si="189"/>
        <v>0</v>
      </c>
      <c r="M1020">
        <f t="shared" ca="1" si="195"/>
        <v>0</v>
      </c>
      <c r="N1020">
        <f t="shared" ca="1" si="195"/>
        <v>0</v>
      </c>
      <c r="O1020" t="e">
        <f t="shared" ca="1" si="190"/>
        <v>#N/A</v>
      </c>
      <c r="P1020" t="e">
        <f t="shared" ca="1" si="191"/>
        <v>#N/A</v>
      </c>
    </row>
    <row r="1021" spans="1:16">
      <c r="A1021" t="str">
        <f t="shared" si="192"/>
        <v>15</v>
      </c>
      <c r="B1021" t="e">
        <f t="shared" ca="1" si="193"/>
        <v>#N/A</v>
      </c>
      <c r="C1021" t="str">
        <f t="shared" si="185"/>
        <v>G-8-GRP</v>
      </c>
      <c r="D1021" t="s">
        <v>748</v>
      </c>
      <c r="E1021">
        <f t="shared" ca="1" si="184"/>
        <v>0</v>
      </c>
      <c r="H1021" t="str">
        <f t="shared" ca="1" si="194"/>
        <v/>
      </c>
      <c r="I1021" s="463">
        <f t="shared" ca="1" si="186"/>
        <v>0</v>
      </c>
      <c r="J1021" s="463">
        <f t="shared" ca="1" si="187"/>
        <v>0</v>
      </c>
      <c r="K1021">
        <f t="shared" ca="1" si="188"/>
        <v>0</v>
      </c>
      <c r="L1021">
        <f t="shared" ca="1" si="189"/>
        <v>0</v>
      </c>
      <c r="M1021">
        <f t="shared" ca="1" si="195"/>
        <v>0</v>
      </c>
      <c r="N1021">
        <f t="shared" ca="1" si="195"/>
        <v>0</v>
      </c>
      <c r="O1021" t="e">
        <f t="shared" ca="1" si="190"/>
        <v>#N/A</v>
      </c>
      <c r="P1021" t="e">
        <f t="shared" ca="1" si="191"/>
        <v>#N/A</v>
      </c>
    </row>
    <row r="1022" spans="1:16">
      <c r="A1022" t="str">
        <f t="shared" si="192"/>
        <v>19</v>
      </c>
      <c r="B1022" t="e">
        <f t="shared" ca="1" si="193"/>
        <v>#N/A</v>
      </c>
      <c r="C1022" t="str">
        <f t="shared" si="185"/>
        <v>G-8-GRP</v>
      </c>
      <c r="D1022" t="s">
        <v>1481</v>
      </c>
      <c r="E1022">
        <f t="shared" ca="1" si="184"/>
        <v>0</v>
      </c>
      <c r="H1022" t="str">
        <f t="shared" ca="1" si="194"/>
        <v/>
      </c>
      <c r="I1022" s="463">
        <f t="shared" ca="1" si="186"/>
        <v>0</v>
      </c>
      <c r="J1022" s="463">
        <f t="shared" ca="1" si="187"/>
        <v>0</v>
      </c>
      <c r="K1022">
        <f t="shared" ca="1" si="188"/>
        <v>0</v>
      </c>
      <c r="L1022">
        <f t="shared" ca="1" si="189"/>
        <v>0</v>
      </c>
      <c r="M1022">
        <f t="shared" ca="1" si="195"/>
        <v>0</v>
      </c>
      <c r="N1022">
        <f t="shared" ca="1" si="195"/>
        <v>0</v>
      </c>
      <c r="O1022" t="e">
        <f t="shared" ca="1" si="190"/>
        <v>#N/A</v>
      </c>
      <c r="P1022" t="e">
        <f t="shared" ca="1" si="191"/>
        <v>#N/A</v>
      </c>
    </row>
    <row r="1023" spans="1:16">
      <c r="A1023" t="str">
        <f t="shared" si="192"/>
        <v>34</v>
      </c>
      <c r="B1023" t="e">
        <f t="shared" ca="1" si="193"/>
        <v>#N/A</v>
      </c>
      <c r="C1023" t="str">
        <f t="shared" si="185"/>
        <v>G-8-GRP</v>
      </c>
      <c r="D1023" t="s">
        <v>1482</v>
      </c>
      <c r="E1023">
        <f t="shared" ca="1" si="184"/>
        <v>0</v>
      </c>
      <c r="H1023" t="str">
        <f t="shared" ca="1" si="194"/>
        <v/>
      </c>
      <c r="I1023" s="463">
        <f t="shared" ca="1" si="186"/>
        <v>0</v>
      </c>
      <c r="J1023" s="463">
        <f t="shared" ca="1" si="187"/>
        <v>0</v>
      </c>
      <c r="K1023">
        <f t="shared" ca="1" si="188"/>
        <v>0</v>
      </c>
      <c r="L1023">
        <f t="shared" ca="1" si="189"/>
        <v>0</v>
      </c>
      <c r="M1023">
        <f t="shared" ca="1" si="195"/>
        <v>0</v>
      </c>
      <c r="N1023">
        <f t="shared" ca="1" si="195"/>
        <v>0</v>
      </c>
      <c r="O1023" t="e">
        <f t="shared" ca="1" si="190"/>
        <v>#N/A</v>
      </c>
      <c r="P1023" t="e">
        <f t="shared" ca="1" si="191"/>
        <v>#N/A</v>
      </c>
    </row>
    <row r="1024" spans="1:16">
      <c r="A1024" t="str">
        <f t="shared" si="192"/>
        <v>35</v>
      </c>
      <c r="B1024" t="e">
        <f t="shared" ca="1" si="193"/>
        <v>#N/A</v>
      </c>
      <c r="C1024" t="str">
        <f t="shared" si="185"/>
        <v>G-8-GRP</v>
      </c>
      <c r="D1024" t="s">
        <v>1483</v>
      </c>
      <c r="E1024">
        <f t="shared" ca="1" si="184"/>
        <v>0</v>
      </c>
      <c r="H1024" t="str">
        <f t="shared" ca="1" si="194"/>
        <v/>
      </c>
      <c r="I1024" s="463">
        <f t="shared" ca="1" si="186"/>
        <v>0</v>
      </c>
      <c r="J1024" s="463">
        <f t="shared" ca="1" si="187"/>
        <v>0</v>
      </c>
      <c r="K1024">
        <f t="shared" ca="1" si="188"/>
        <v>0</v>
      </c>
      <c r="L1024">
        <f t="shared" ca="1" si="189"/>
        <v>0</v>
      </c>
      <c r="M1024">
        <f t="shared" ca="1" si="195"/>
        <v>0</v>
      </c>
      <c r="N1024">
        <f t="shared" ca="1" si="195"/>
        <v>0</v>
      </c>
      <c r="O1024" t="e">
        <f t="shared" ca="1" si="190"/>
        <v>#N/A</v>
      </c>
      <c r="P1024" t="e">
        <f t="shared" ca="1" si="191"/>
        <v>#N/A</v>
      </c>
    </row>
    <row r="1025" spans="1:16">
      <c r="A1025" t="str">
        <f t="shared" si="192"/>
        <v>36</v>
      </c>
      <c r="B1025" t="e">
        <f t="shared" ca="1" si="193"/>
        <v>#N/A</v>
      </c>
      <c r="C1025" t="str">
        <f t="shared" si="185"/>
        <v>G-8-GRP</v>
      </c>
      <c r="D1025" t="s">
        <v>1484</v>
      </c>
      <c r="E1025">
        <f t="shared" ca="1" si="184"/>
        <v>0</v>
      </c>
      <c r="H1025" t="str">
        <f t="shared" ca="1" si="194"/>
        <v/>
      </c>
      <c r="I1025" s="463">
        <f t="shared" ca="1" si="186"/>
        <v>0</v>
      </c>
      <c r="J1025" s="463">
        <f t="shared" ca="1" si="187"/>
        <v>0</v>
      </c>
      <c r="K1025">
        <f t="shared" ca="1" si="188"/>
        <v>0</v>
      </c>
      <c r="L1025">
        <f t="shared" ca="1" si="189"/>
        <v>0</v>
      </c>
      <c r="M1025">
        <f t="shared" ca="1" si="195"/>
        <v>0</v>
      </c>
      <c r="N1025">
        <f t="shared" ca="1" si="195"/>
        <v>0</v>
      </c>
      <c r="O1025" t="e">
        <f t="shared" ca="1" si="190"/>
        <v>#N/A</v>
      </c>
      <c r="P1025" t="e">
        <f t="shared" ca="1" si="191"/>
        <v>#N/A</v>
      </c>
    </row>
    <row r="1026" spans="1:16">
      <c r="A1026" t="str">
        <f t="shared" si="192"/>
        <v>01</v>
      </c>
      <c r="B1026" t="str">
        <f t="shared" ca="1" si="193"/>
        <v>PE</v>
      </c>
      <c r="C1026" t="str">
        <f t="shared" si="185"/>
        <v>G-8PE</v>
      </c>
      <c r="D1026" t="s">
        <v>257</v>
      </c>
      <c r="E1026">
        <f t="shared" ca="1" si="184"/>
        <v>0</v>
      </c>
      <c r="H1026" t="str">
        <f t="shared" ca="1" si="194"/>
        <v>'GOOD PE'!</v>
      </c>
      <c r="I1026" s="463">
        <f t="shared" ca="1" si="186"/>
        <v>0</v>
      </c>
      <c r="J1026" s="463">
        <f t="shared" ca="1" si="187"/>
        <v>0</v>
      </c>
      <c r="K1026">
        <f t="shared" ca="1" si="188"/>
        <v>0</v>
      </c>
      <c r="L1026">
        <f t="shared" ca="1" si="189"/>
        <v>0</v>
      </c>
      <c r="M1026" t="str">
        <f t="shared" ca="1" si="195"/>
        <v>'GOOD PE'!</v>
      </c>
      <c r="N1026">
        <f t="shared" ca="1" si="195"/>
        <v>0</v>
      </c>
      <c r="O1026" t="str">
        <f t="shared" ca="1" si="190"/>
        <v>C:AP</v>
      </c>
      <c r="P1026" t="str">
        <f t="shared" ca="1" si="191"/>
        <v>C9:AP9</v>
      </c>
    </row>
    <row r="1027" spans="1:16">
      <c r="A1027" t="str">
        <f t="shared" si="192"/>
        <v>02</v>
      </c>
      <c r="B1027" t="str">
        <f t="shared" ca="1" si="193"/>
        <v>PE</v>
      </c>
      <c r="C1027" t="str">
        <f t="shared" si="185"/>
        <v>G-8PE</v>
      </c>
      <c r="D1027" t="s">
        <v>258</v>
      </c>
      <c r="E1027">
        <f t="shared" ca="1" si="184"/>
        <v>0</v>
      </c>
      <c r="H1027" t="str">
        <f t="shared" ca="1" si="194"/>
        <v>'GOOD PE'!</v>
      </c>
      <c r="I1027" s="463">
        <f t="shared" ca="1" si="186"/>
        <v>0</v>
      </c>
      <c r="J1027" s="463">
        <f t="shared" ca="1" si="187"/>
        <v>0</v>
      </c>
      <c r="K1027">
        <f t="shared" ca="1" si="188"/>
        <v>0</v>
      </c>
      <c r="L1027">
        <f t="shared" ca="1" si="189"/>
        <v>0</v>
      </c>
      <c r="M1027" t="str">
        <f t="shared" ca="1" si="195"/>
        <v>'GOOD PE'!</v>
      </c>
      <c r="N1027">
        <f t="shared" ca="1" si="195"/>
        <v>0</v>
      </c>
      <c r="O1027" t="str">
        <f t="shared" ca="1" si="190"/>
        <v>C:AP</v>
      </c>
      <c r="P1027" t="str">
        <f t="shared" ca="1" si="191"/>
        <v>C9:AP9</v>
      </c>
    </row>
    <row r="1028" spans="1:16">
      <c r="A1028" t="str">
        <f t="shared" si="192"/>
        <v>03</v>
      </c>
      <c r="B1028" t="str">
        <f t="shared" ca="1" si="193"/>
        <v>PE</v>
      </c>
      <c r="C1028" t="str">
        <f t="shared" si="185"/>
        <v>G-8PE</v>
      </c>
      <c r="D1028" t="s">
        <v>259</v>
      </c>
      <c r="E1028">
        <f t="shared" ca="1" si="184"/>
        <v>0</v>
      </c>
      <c r="H1028" t="str">
        <f t="shared" ca="1" si="194"/>
        <v>'GOOD PE'!</v>
      </c>
      <c r="I1028" s="463">
        <f t="shared" ca="1" si="186"/>
        <v>0</v>
      </c>
      <c r="J1028" s="463">
        <f t="shared" ca="1" si="187"/>
        <v>0</v>
      </c>
      <c r="K1028">
        <f t="shared" ca="1" si="188"/>
        <v>0</v>
      </c>
      <c r="L1028">
        <f t="shared" ca="1" si="189"/>
        <v>0</v>
      </c>
      <c r="M1028" t="str">
        <f t="shared" ca="1" si="195"/>
        <v>'GOOD PE'!</v>
      </c>
      <c r="N1028">
        <f t="shared" ca="1" si="195"/>
        <v>0</v>
      </c>
      <c r="O1028" t="str">
        <f t="shared" ca="1" si="190"/>
        <v>C:AP</v>
      </c>
      <c r="P1028" t="str">
        <f t="shared" ca="1" si="191"/>
        <v>C9:AP9</v>
      </c>
    </row>
    <row r="1029" spans="1:16">
      <c r="A1029" t="str">
        <f t="shared" si="192"/>
        <v>04</v>
      </c>
      <c r="B1029" t="str">
        <f t="shared" ca="1" si="193"/>
        <v>PE</v>
      </c>
      <c r="C1029" t="str">
        <f t="shared" si="185"/>
        <v>G-8PE</v>
      </c>
      <c r="D1029" t="s">
        <v>260</v>
      </c>
      <c r="E1029">
        <f t="shared" ca="1" si="184"/>
        <v>0</v>
      </c>
      <c r="H1029" t="str">
        <f t="shared" ca="1" si="194"/>
        <v>'GOOD PE'!</v>
      </c>
      <c r="I1029" s="463">
        <f t="shared" ca="1" si="186"/>
        <v>0</v>
      </c>
      <c r="J1029" s="463">
        <f t="shared" ca="1" si="187"/>
        <v>0</v>
      </c>
      <c r="K1029">
        <f t="shared" ca="1" si="188"/>
        <v>0</v>
      </c>
      <c r="L1029">
        <f t="shared" ca="1" si="189"/>
        <v>0</v>
      </c>
      <c r="M1029" t="str">
        <f t="shared" ca="1" si="195"/>
        <v>'GOOD PE'!</v>
      </c>
      <c r="N1029">
        <f t="shared" ca="1" si="195"/>
        <v>0</v>
      </c>
      <c r="O1029" t="str">
        <f t="shared" ca="1" si="190"/>
        <v>C:AP</v>
      </c>
      <c r="P1029" t="str">
        <f t="shared" ca="1" si="191"/>
        <v>C9:AP9</v>
      </c>
    </row>
    <row r="1030" spans="1:16">
      <c r="A1030" t="str">
        <f t="shared" si="192"/>
        <v>05</v>
      </c>
      <c r="B1030" t="str">
        <f t="shared" ca="1" si="193"/>
        <v>PE</v>
      </c>
      <c r="C1030" t="str">
        <f t="shared" si="185"/>
        <v>G-8PE</v>
      </c>
      <c r="D1030" t="s">
        <v>261</v>
      </c>
      <c r="E1030">
        <f t="shared" ca="1" si="184"/>
        <v>0</v>
      </c>
      <c r="H1030" t="str">
        <f t="shared" ca="1" si="194"/>
        <v>'GOOD PE'!</v>
      </c>
      <c r="I1030" s="463">
        <f t="shared" ca="1" si="186"/>
        <v>0</v>
      </c>
      <c r="J1030" s="463">
        <f t="shared" ca="1" si="187"/>
        <v>0</v>
      </c>
      <c r="K1030">
        <f t="shared" ca="1" si="188"/>
        <v>0</v>
      </c>
      <c r="L1030">
        <f t="shared" ca="1" si="189"/>
        <v>0</v>
      </c>
      <c r="M1030" t="str">
        <f t="shared" ca="1" si="195"/>
        <v>'GOOD PE'!</v>
      </c>
      <c r="N1030">
        <f t="shared" ca="1" si="195"/>
        <v>0</v>
      </c>
      <c r="O1030" t="str">
        <f t="shared" ca="1" si="190"/>
        <v>C:AP</v>
      </c>
      <c r="P1030" t="str">
        <f t="shared" ca="1" si="191"/>
        <v>C9:AP9</v>
      </c>
    </row>
    <row r="1031" spans="1:16">
      <c r="A1031" t="str">
        <f t="shared" si="192"/>
        <v>06</v>
      </c>
      <c r="B1031" t="str">
        <f t="shared" ca="1" si="193"/>
        <v>PE</v>
      </c>
      <c r="C1031" t="str">
        <f t="shared" si="185"/>
        <v>G-8PE</v>
      </c>
      <c r="D1031" t="s">
        <v>262</v>
      </c>
      <c r="E1031">
        <f t="shared" ca="1" si="184"/>
        <v>0</v>
      </c>
      <c r="H1031" t="str">
        <f t="shared" ca="1" si="194"/>
        <v>'GOOD PE'!</v>
      </c>
      <c r="I1031" s="463">
        <f t="shared" ca="1" si="186"/>
        <v>0</v>
      </c>
      <c r="J1031" s="463">
        <f t="shared" ca="1" si="187"/>
        <v>0</v>
      </c>
      <c r="K1031">
        <f t="shared" ca="1" si="188"/>
        <v>0</v>
      </c>
      <c r="L1031">
        <f t="shared" ca="1" si="189"/>
        <v>0</v>
      </c>
      <c r="M1031" t="str">
        <f t="shared" ca="1" si="195"/>
        <v>'GOOD PE'!</v>
      </c>
      <c r="N1031">
        <f t="shared" ca="1" si="195"/>
        <v>0</v>
      </c>
      <c r="O1031" t="str">
        <f t="shared" ca="1" si="190"/>
        <v>C:AP</v>
      </c>
      <c r="P1031" t="str">
        <f t="shared" ca="1" si="191"/>
        <v>C9:AP9</v>
      </c>
    </row>
    <row r="1032" spans="1:16">
      <c r="A1032" t="str">
        <f t="shared" si="192"/>
        <v>07</v>
      </c>
      <c r="B1032" t="str">
        <f t="shared" ca="1" si="193"/>
        <v>PE</v>
      </c>
      <c r="C1032" t="str">
        <f t="shared" si="185"/>
        <v>G-8PE</v>
      </c>
      <c r="D1032" t="s">
        <v>455</v>
      </c>
      <c r="E1032">
        <f t="shared" ca="1" si="184"/>
        <v>0</v>
      </c>
      <c r="H1032" t="str">
        <f t="shared" ca="1" si="194"/>
        <v>'GOOD PE'!</v>
      </c>
      <c r="I1032" s="463">
        <f t="shared" ca="1" si="186"/>
        <v>0</v>
      </c>
      <c r="J1032" s="463">
        <f t="shared" ca="1" si="187"/>
        <v>0</v>
      </c>
      <c r="K1032">
        <f t="shared" ca="1" si="188"/>
        <v>0</v>
      </c>
      <c r="L1032">
        <f t="shared" ca="1" si="189"/>
        <v>0</v>
      </c>
      <c r="M1032" t="str">
        <f t="shared" ca="1" si="195"/>
        <v>'GOOD PE'!</v>
      </c>
      <c r="N1032">
        <f t="shared" ca="1" si="195"/>
        <v>0</v>
      </c>
      <c r="O1032" t="str">
        <f t="shared" ca="1" si="190"/>
        <v>C:AP</v>
      </c>
      <c r="P1032" t="str">
        <f t="shared" ca="1" si="191"/>
        <v>C9:AP9</v>
      </c>
    </row>
    <row r="1033" spans="1:16">
      <c r="A1033" t="str">
        <f t="shared" si="192"/>
        <v>08</v>
      </c>
      <c r="B1033" t="str">
        <f t="shared" ca="1" si="193"/>
        <v>PE</v>
      </c>
      <c r="C1033" t="str">
        <f t="shared" si="185"/>
        <v>G-8PE</v>
      </c>
      <c r="D1033" t="s">
        <v>476</v>
      </c>
      <c r="E1033">
        <f t="shared" ca="1" si="184"/>
        <v>0</v>
      </c>
      <c r="H1033" t="str">
        <f t="shared" ca="1" si="194"/>
        <v>'GOOD PE'!</v>
      </c>
      <c r="I1033" s="463">
        <f t="shared" ca="1" si="186"/>
        <v>0</v>
      </c>
      <c r="J1033" s="463">
        <f t="shared" ca="1" si="187"/>
        <v>0</v>
      </c>
      <c r="K1033">
        <f t="shared" ca="1" si="188"/>
        <v>0</v>
      </c>
      <c r="L1033">
        <f t="shared" ca="1" si="189"/>
        <v>0</v>
      </c>
      <c r="M1033" t="str">
        <f t="shared" ca="1" si="195"/>
        <v>'GOOD PE'!</v>
      </c>
      <c r="N1033">
        <f t="shared" ca="1" si="195"/>
        <v>0</v>
      </c>
      <c r="O1033" t="str">
        <f t="shared" ca="1" si="190"/>
        <v>C:AP</v>
      </c>
      <c r="P1033" t="str">
        <f t="shared" ca="1" si="191"/>
        <v>C9:AP9</v>
      </c>
    </row>
    <row r="1034" spans="1:16">
      <c r="A1034" t="str">
        <f t="shared" si="192"/>
        <v>09</v>
      </c>
      <c r="B1034" t="str">
        <f t="shared" ca="1" si="193"/>
        <v>PE</v>
      </c>
      <c r="C1034" t="str">
        <f t="shared" si="185"/>
        <v>G-8PE</v>
      </c>
      <c r="D1034" t="s">
        <v>263</v>
      </c>
      <c r="E1034">
        <f t="shared" ca="1" si="184"/>
        <v>0</v>
      </c>
      <c r="H1034" t="str">
        <f t="shared" ca="1" si="194"/>
        <v>'GOOD PE'!</v>
      </c>
      <c r="I1034" s="463">
        <f t="shared" ca="1" si="186"/>
        <v>0</v>
      </c>
      <c r="J1034" s="463">
        <f t="shared" ca="1" si="187"/>
        <v>0</v>
      </c>
      <c r="K1034">
        <f t="shared" ca="1" si="188"/>
        <v>0</v>
      </c>
      <c r="L1034">
        <f t="shared" ca="1" si="189"/>
        <v>0</v>
      </c>
      <c r="M1034" t="str">
        <f t="shared" ca="1" si="195"/>
        <v>'GOOD PE'!</v>
      </c>
      <c r="N1034">
        <f t="shared" ca="1" si="195"/>
        <v>0</v>
      </c>
      <c r="O1034" t="str">
        <f t="shared" ca="1" si="190"/>
        <v>C:AP</v>
      </c>
      <c r="P1034" t="str">
        <f t="shared" ca="1" si="191"/>
        <v>C9:AP9</v>
      </c>
    </row>
    <row r="1035" spans="1:16">
      <c r="A1035" t="str">
        <f t="shared" si="192"/>
        <v>10</v>
      </c>
      <c r="B1035" t="str">
        <f t="shared" ca="1" si="193"/>
        <v>PE</v>
      </c>
      <c r="C1035" t="str">
        <f t="shared" si="185"/>
        <v>G-8PE</v>
      </c>
      <c r="D1035" t="s">
        <v>518</v>
      </c>
      <c r="E1035">
        <f t="shared" ca="1" si="184"/>
        <v>0</v>
      </c>
      <c r="H1035" t="str">
        <f t="shared" ca="1" si="194"/>
        <v>'GOOD PE'!</v>
      </c>
      <c r="I1035" s="463">
        <f t="shared" ca="1" si="186"/>
        <v>0</v>
      </c>
      <c r="J1035" s="463">
        <f t="shared" ca="1" si="187"/>
        <v>0</v>
      </c>
      <c r="K1035">
        <f t="shared" ca="1" si="188"/>
        <v>0</v>
      </c>
      <c r="L1035">
        <f t="shared" ca="1" si="189"/>
        <v>0</v>
      </c>
      <c r="M1035" t="str">
        <f t="shared" ca="1" si="195"/>
        <v>'GOOD PE'!</v>
      </c>
      <c r="N1035">
        <f t="shared" ca="1" si="195"/>
        <v>0</v>
      </c>
      <c r="O1035" t="str">
        <f t="shared" ca="1" si="190"/>
        <v>C:AP</v>
      </c>
      <c r="P1035" t="str">
        <f t="shared" ca="1" si="191"/>
        <v>C9:AP9</v>
      </c>
    </row>
    <row r="1036" spans="1:16">
      <c r="A1036" t="str">
        <f t="shared" si="192"/>
        <v>11</v>
      </c>
      <c r="B1036" t="str">
        <f t="shared" ca="1" si="193"/>
        <v>PE</v>
      </c>
      <c r="C1036" t="str">
        <f t="shared" si="185"/>
        <v>G-8PE</v>
      </c>
      <c r="D1036" t="s">
        <v>264</v>
      </c>
      <c r="E1036">
        <f t="shared" ca="1" si="184"/>
        <v>0</v>
      </c>
      <c r="H1036" t="str">
        <f t="shared" ca="1" si="194"/>
        <v>'GOOD PE'!</v>
      </c>
      <c r="I1036" s="463">
        <f t="shared" ca="1" si="186"/>
        <v>0</v>
      </c>
      <c r="J1036" s="463">
        <f t="shared" ca="1" si="187"/>
        <v>0</v>
      </c>
      <c r="K1036">
        <f t="shared" ca="1" si="188"/>
        <v>0</v>
      </c>
      <c r="L1036">
        <f t="shared" ca="1" si="189"/>
        <v>0</v>
      </c>
      <c r="M1036" t="str">
        <f t="shared" ca="1" si="195"/>
        <v>'GOOD PE'!</v>
      </c>
      <c r="N1036">
        <f t="shared" ca="1" si="195"/>
        <v>0</v>
      </c>
      <c r="O1036" t="str">
        <f t="shared" ca="1" si="190"/>
        <v>C:AP</v>
      </c>
      <c r="P1036" t="str">
        <f t="shared" ca="1" si="191"/>
        <v>C9:AP9</v>
      </c>
    </row>
    <row r="1037" spans="1:16">
      <c r="A1037" t="str">
        <f t="shared" si="192"/>
        <v>12</v>
      </c>
      <c r="B1037" t="str">
        <f t="shared" ca="1" si="193"/>
        <v>PE</v>
      </c>
      <c r="C1037" t="str">
        <f t="shared" si="185"/>
        <v>G-8PE</v>
      </c>
      <c r="D1037" t="s">
        <v>265</v>
      </c>
      <c r="E1037">
        <f t="shared" ref="E1037:E1100" ca="1" si="196">IFERROR(VLOOKUP(C1037,INDIRECT($H1037&amp;$O1037),MATCH($A1037,INDIRECT($H1037&amp;$P1037),0),FALSE),0)</f>
        <v>0</v>
      </c>
      <c r="H1037" t="str">
        <f t="shared" ca="1" si="194"/>
        <v>'GOOD PE'!</v>
      </c>
      <c r="I1037" s="463">
        <f t="shared" ca="1" si="186"/>
        <v>0</v>
      </c>
      <c r="J1037" s="463">
        <f t="shared" ca="1" si="187"/>
        <v>0</v>
      </c>
      <c r="K1037">
        <f t="shared" ca="1" si="188"/>
        <v>0</v>
      </c>
      <c r="L1037">
        <f t="shared" ca="1" si="189"/>
        <v>0</v>
      </c>
      <c r="M1037" t="str">
        <f t="shared" ca="1" si="195"/>
        <v>'GOOD PE'!</v>
      </c>
      <c r="N1037">
        <f t="shared" ca="1" si="195"/>
        <v>0</v>
      </c>
      <c r="O1037" t="str">
        <f t="shared" ca="1" si="190"/>
        <v>C:AP</v>
      </c>
      <c r="P1037" t="str">
        <f t="shared" ca="1" si="191"/>
        <v>C9:AP9</v>
      </c>
    </row>
    <row r="1038" spans="1:16">
      <c r="A1038" t="str">
        <f t="shared" si="192"/>
        <v>13</v>
      </c>
      <c r="B1038" t="str">
        <f t="shared" ca="1" si="193"/>
        <v>PE</v>
      </c>
      <c r="C1038" t="str">
        <f t="shared" ref="C1038:C1101" si="197">IF(RIGHT(LEFT(D1038,LEN(D1038)-3),1)="-",LEFT(D1038,LEN(D1038)-4),LEFT(D1038,LEN(D1038)-3))</f>
        <v>G-8PE</v>
      </c>
      <c r="D1038" t="s">
        <v>539</v>
      </c>
      <c r="E1038">
        <f t="shared" ca="1" si="196"/>
        <v>0</v>
      </c>
      <c r="H1038" t="str">
        <f t="shared" ca="1" si="194"/>
        <v>'GOOD PE'!</v>
      </c>
      <c r="I1038" s="463">
        <f t="shared" ref="I1038:I1101" ca="1" si="198">IF(IFERROR(VLOOKUP($C1038,INDIRECT(I$12&amp;$H$6),1,FALSE),0)&lt;&gt;0,I$12,0)</f>
        <v>0</v>
      </c>
      <c r="J1038" s="463">
        <f t="shared" ref="J1038:J1101" ca="1" si="199">IF(IFERROR(VLOOKUP($C1038,INDIRECT(J$12&amp;$H$7),1,FALSE),0)&lt;&gt;0,J$12,0)</f>
        <v>0</v>
      </c>
      <c r="K1038">
        <f t="shared" ref="K1038:K1101" ca="1" si="200">IF(IFERROR(VLOOKUP($C1038,INDIRECT(K$12&amp;$H$8),1,FALSE),0)&lt;&gt;0,K$12,0)</f>
        <v>0</v>
      </c>
      <c r="L1038">
        <f t="shared" ref="L1038:L1101" ca="1" si="201">IF(IFERROR(VLOOKUP($C1038,INDIRECT(L$12&amp;$H$9),1,FALSE),0)&lt;&gt;0,L$12,0)</f>
        <v>0</v>
      </c>
      <c r="M1038" t="str">
        <f t="shared" ca="1" si="195"/>
        <v>'GOOD PE'!</v>
      </c>
      <c r="N1038">
        <f t="shared" ca="1" si="195"/>
        <v>0</v>
      </c>
      <c r="O1038" t="str">
        <f t="shared" ref="O1038:O1101" ca="1" si="202">VLOOKUP($H1038,$G$6:$I$10,2,FALSE)</f>
        <v>C:AP</v>
      </c>
      <c r="P1038" t="str">
        <f t="shared" ref="P1038:P1101" ca="1" si="203">VLOOKUP($H1038,$G$6:$I$10,3,FALSE)</f>
        <v>C9:AP9</v>
      </c>
    </row>
    <row r="1039" spans="1:16">
      <c r="A1039" t="str">
        <f t="shared" si="192"/>
        <v>14</v>
      </c>
      <c r="B1039" t="str">
        <f t="shared" ca="1" si="193"/>
        <v>PE</v>
      </c>
      <c r="C1039" t="str">
        <f t="shared" si="197"/>
        <v>G-8PE</v>
      </c>
      <c r="D1039" t="s">
        <v>266</v>
      </c>
      <c r="E1039">
        <f t="shared" ca="1" si="196"/>
        <v>0</v>
      </c>
      <c r="H1039" t="str">
        <f t="shared" ca="1" si="194"/>
        <v>'GOOD PE'!</v>
      </c>
      <c r="I1039" s="463">
        <f t="shared" ca="1" si="198"/>
        <v>0</v>
      </c>
      <c r="J1039" s="463">
        <f t="shared" ca="1" si="199"/>
        <v>0</v>
      </c>
      <c r="K1039">
        <f t="shared" ca="1" si="200"/>
        <v>0</v>
      </c>
      <c r="L1039">
        <f t="shared" ca="1" si="201"/>
        <v>0</v>
      </c>
      <c r="M1039" t="str">
        <f t="shared" ca="1" si="195"/>
        <v>'GOOD PE'!</v>
      </c>
      <c r="N1039">
        <f t="shared" ca="1" si="195"/>
        <v>0</v>
      </c>
      <c r="O1039" t="str">
        <f t="shared" ca="1" si="202"/>
        <v>C:AP</v>
      </c>
      <c r="P1039" t="str">
        <f t="shared" ca="1" si="203"/>
        <v>C9:AP9</v>
      </c>
    </row>
    <row r="1040" spans="1:16">
      <c r="A1040" t="str">
        <f t="shared" si="192"/>
        <v>15</v>
      </c>
      <c r="B1040" t="str">
        <f t="shared" ca="1" si="193"/>
        <v>PE</v>
      </c>
      <c r="C1040" t="str">
        <f t="shared" si="197"/>
        <v>G-8PE</v>
      </c>
      <c r="D1040" t="s">
        <v>497</v>
      </c>
      <c r="E1040">
        <f t="shared" ca="1" si="196"/>
        <v>0</v>
      </c>
      <c r="H1040" t="str">
        <f t="shared" ca="1" si="194"/>
        <v>'GOOD PE'!</v>
      </c>
      <c r="I1040" s="463">
        <f t="shared" ca="1" si="198"/>
        <v>0</v>
      </c>
      <c r="J1040" s="463">
        <f t="shared" ca="1" si="199"/>
        <v>0</v>
      </c>
      <c r="K1040">
        <f t="shared" ca="1" si="200"/>
        <v>0</v>
      </c>
      <c r="L1040">
        <f t="shared" ca="1" si="201"/>
        <v>0</v>
      </c>
      <c r="M1040" t="str">
        <f t="shared" ca="1" si="195"/>
        <v>'GOOD PE'!</v>
      </c>
      <c r="N1040">
        <f t="shared" ca="1" si="195"/>
        <v>0</v>
      </c>
      <c r="O1040" t="str">
        <f t="shared" ca="1" si="202"/>
        <v>C:AP</v>
      </c>
      <c r="P1040" t="str">
        <f t="shared" ca="1" si="203"/>
        <v>C9:AP9</v>
      </c>
    </row>
    <row r="1041" spans="1:16">
      <c r="A1041" t="str">
        <f t="shared" si="192"/>
        <v>19</v>
      </c>
      <c r="B1041" t="str">
        <f t="shared" ca="1" si="193"/>
        <v>PE</v>
      </c>
      <c r="C1041" t="str">
        <f t="shared" si="197"/>
        <v>G-8PE</v>
      </c>
      <c r="D1041" t="s">
        <v>1485</v>
      </c>
      <c r="E1041">
        <f t="shared" ca="1" si="196"/>
        <v>0</v>
      </c>
      <c r="H1041" t="str">
        <f t="shared" ca="1" si="194"/>
        <v>'GOOD PE'!</v>
      </c>
      <c r="I1041" s="463">
        <f t="shared" ca="1" si="198"/>
        <v>0</v>
      </c>
      <c r="J1041" s="463">
        <f t="shared" ca="1" si="199"/>
        <v>0</v>
      </c>
      <c r="K1041">
        <f t="shared" ca="1" si="200"/>
        <v>0</v>
      </c>
      <c r="L1041">
        <f t="shared" ca="1" si="201"/>
        <v>0</v>
      </c>
      <c r="M1041" t="str">
        <f t="shared" ca="1" si="195"/>
        <v>'GOOD PE'!</v>
      </c>
      <c r="N1041">
        <f t="shared" ca="1" si="195"/>
        <v>0</v>
      </c>
      <c r="O1041" t="str">
        <f t="shared" ca="1" si="202"/>
        <v>C:AP</v>
      </c>
      <c r="P1041" t="str">
        <f t="shared" ca="1" si="203"/>
        <v>C9:AP9</v>
      </c>
    </row>
    <row r="1042" spans="1:16">
      <c r="A1042" t="str">
        <f t="shared" si="192"/>
        <v>34</v>
      </c>
      <c r="B1042" t="str">
        <f t="shared" ca="1" si="193"/>
        <v>PE</v>
      </c>
      <c r="C1042" t="str">
        <f t="shared" si="197"/>
        <v>G-8PE</v>
      </c>
      <c r="D1042" t="s">
        <v>1486</v>
      </c>
      <c r="E1042">
        <f t="shared" ca="1" si="196"/>
        <v>0</v>
      </c>
      <c r="H1042" t="str">
        <f t="shared" ca="1" si="194"/>
        <v>'GOOD PE'!</v>
      </c>
      <c r="I1042" s="463">
        <f t="shared" ca="1" si="198"/>
        <v>0</v>
      </c>
      <c r="J1042" s="463">
        <f t="shared" ca="1" si="199"/>
        <v>0</v>
      </c>
      <c r="K1042">
        <f t="shared" ca="1" si="200"/>
        <v>0</v>
      </c>
      <c r="L1042">
        <f t="shared" ca="1" si="201"/>
        <v>0</v>
      </c>
      <c r="M1042" t="str">
        <f t="shared" ca="1" si="195"/>
        <v>'GOOD PE'!</v>
      </c>
      <c r="N1042">
        <f t="shared" ca="1" si="195"/>
        <v>0</v>
      </c>
      <c r="O1042" t="str">
        <f t="shared" ca="1" si="202"/>
        <v>C:AP</v>
      </c>
      <c r="P1042" t="str">
        <f t="shared" ca="1" si="203"/>
        <v>C9:AP9</v>
      </c>
    </row>
    <row r="1043" spans="1:16">
      <c r="A1043" t="str">
        <f t="shared" si="192"/>
        <v>35</v>
      </c>
      <c r="B1043" t="str">
        <f t="shared" ca="1" si="193"/>
        <v>PE</v>
      </c>
      <c r="C1043" t="str">
        <f t="shared" si="197"/>
        <v>G-8PE</v>
      </c>
      <c r="D1043" t="s">
        <v>1487</v>
      </c>
      <c r="E1043">
        <f t="shared" ca="1" si="196"/>
        <v>0</v>
      </c>
      <c r="H1043" t="str">
        <f t="shared" ca="1" si="194"/>
        <v>'GOOD PE'!</v>
      </c>
      <c r="I1043" s="463">
        <f t="shared" ca="1" si="198"/>
        <v>0</v>
      </c>
      <c r="J1043" s="463">
        <f t="shared" ca="1" si="199"/>
        <v>0</v>
      </c>
      <c r="K1043">
        <f t="shared" ca="1" si="200"/>
        <v>0</v>
      </c>
      <c r="L1043">
        <f t="shared" ca="1" si="201"/>
        <v>0</v>
      </c>
      <c r="M1043" t="str">
        <f t="shared" ca="1" si="195"/>
        <v>'GOOD PE'!</v>
      </c>
      <c r="N1043">
        <f t="shared" ca="1" si="195"/>
        <v>0</v>
      </c>
      <c r="O1043" t="str">
        <f t="shared" ca="1" si="202"/>
        <v>C:AP</v>
      </c>
      <c r="P1043" t="str">
        <f t="shared" ca="1" si="203"/>
        <v>C9:AP9</v>
      </c>
    </row>
    <row r="1044" spans="1:16">
      <c r="A1044" t="str">
        <f t="shared" si="192"/>
        <v>36</v>
      </c>
      <c r="B1044" t="str">
        <f t="shared" ca="1" si="193"/>
        <v>PE</v>
      </c>
      <c r="C1044" t="str">
        <f t="shared" si="197"/>
        <v>G-8PE</v>
      </c>
      <c r="D1044" t="s">
        <v>1488</v>
      </c>
      <c r="E1044">
        <f t="shared" ca="1" si="196"/>
        <v>0</v>
      </c>
      <c r="H1044" t="str">
        <f t="shared" ca="1" si="194"/>
        <v>'GOOD PE'!</v>
      </c>
      <c r="I1044" s="463">
        <f t="shared" ca="1" si="198"/>
        <v>0</v>
      </c>
      <c r="J1044" s="463">
        <f t="shared" ca="1" si="199"/>
        <v>0</v>
      </c>
      <c r="K1044">
        <f t="shared" ca="1" si="200"/>
        <v>0</v>
      </c>
      <c r="L1044">
        <f t="shared" ca="1" si="201"/>
        <v>0</v>
      </c>
      <c r="M1044" t="str">
        <f t="shared" ca="1" si="195"/>
        <v>'GOOD PE'!</v>
      </c>
      <c r="N1044">
        <f t="shared" ca="1" si="195"/>
        <v>0</v>
      </c>
      <c r="O1044" t="str">
        <f t="shared" ca="1" si="202"/>
        <v>C:AP</v>
      </c>
      <c r="P1044" t="str">
        <f t="shared" ca="1" si="203"/>
        <v>C9:AP9</v>
      </c>
    </row>
    <row r="1045" spans="1:16">
      <c r="A1045" t="str">
        <f t="shared" si="192"/>
        <v>01</v>
      </c>
      <c r="B1045" t="e">
        <f t="shared" ca="1" si="193"/>
        <v>#N/A</v>
      </c>
      <c r="C1045" t="str">
        <f t="shared" si="197"/>
        <v>G-9-GRP</v>
      </c>
      <c r="D1045" t="s">
        <v>749</v>
      </c>
      <c r="E1045">
        <f t="shared" ca="1" si="196"/>
        <v>0</v>
      </c>
      <c r="H1045" t="str">
        <f t="shared" ca="1" si="194"/>
        <v/>
      </c>
      <c r="I1045" s="463">
        <f t="shared" ca="1" si="198"/>
        <v>0</v>
      </c>
      <c r="J1045" s="463">
        <f t="shared" ca="1" si="199"/>
        <v>0</v>
      </c>
      <c r="K1045">
        <f t="shared" ca="1" si="200"/>
        <v>0</v>
      </c>
      <c r="L1045">
        <f t="shared" ca="1" si="201"/>
        <v>0</v>
      </c>
      <c r="M1045">
        <f t="shared" ca="1" si="195"/>
        <v>0</v>
      </c>
      <c r="N1045">
        <f t="shared" ca="1" si="195"/>
        <v>0</v>
      </c>
      <c r="O1045" t="e">
        <f t="shared" ca="1" si="202"/>
        <v>#N/A</v>
      </c>
      <c r="P1045" t="e">
        <f t="shared" ca="1" si="203"/>
        <v>#N/A</v>
      </c>
    </row>
    <row r="1046" spans="1:16">
      <c r="A1046" t="str">
        <f t="shared" si="192"/>
        <v>02</v>
      </c>
      <c r="B1046" t="e">
        <f t="shared" ca="1" si="193"/>
        <v>#N/A</v>
      </c>
      <c r="C1046" t="str">
        <f t="shared" si="197"/>
        <v>G-9-GRP</v>
      </c>
      <c r="D1046" t="s">
        <v>750</v>
      </c>
      <c r="E1046">
        <f t="shared" ca="1" si="196"/>
        <v>0</v>
      </c>
      <c r="H1046" t="str">
        <f t="shared" ca="1" si="194"/>
        <v/>
      </c>
      <c r="I1046" s="463">
        <f t="shared" ca="1" si="198"/>
        <v>0</v>
      </c>
      <c r="J1046" s="463">
        <f t="shared" ca="1" si="199"/>
        <v>0</v>
      </c>
      <c r="K1046">
        <f t="shared" ca="1" si="200"/>
        <v>0</v>
      </c>
      <c r="L1046">
        <f t="shared" ca="1" si="201"/>
        <v>0</v>
      </c>
      <c r="M1046">
        <f t="shared" ca="1" si="195"/>
        <v>0</v>
      </c>
      <c r="N1046">
        <f t="shared" ca="1" si="195"/>
        <v>0</v>
      </c>
      <c r="O1046" t="e">
        <f t="shared" ca="1" si="202"/>
        <v>#N/A</v>
      </c>
      <c r="P1046" t="e">
        <f t="shared" ca="1" si="203"/>
        <v>#N/A</v>
      </c>
    </row>
    <row r="1047" spans="1:16">
      <c r="A1047" t="str">
        <f t="shared" si="192"/>
        <v>03</v>
      </c>
      <c r="B1047" t="e">
        <f t="shared" ca="1" si="193"/>
        <v>#N/A</v>
      </c>
      <c r="C1047" t="str">
        <f t="shared" si="197"/>
        <v>G-9-GRP</v>
      </c>
      <c r="D1047" t="s">
        <v>751</v>
      </c>
      <c r="E1047">
        <f t="shared" ca="1" si="196"/>
        <v>0</v>
      </c>
      <c r="H1047" t="str">
        <f t="shared" ca="1" si="194"/>
        <v/>
      </c>
      <c r="I1047" s="463">
        <f t="shared" ca="1" si="198"/>
        <v>0</v>
      </c>
      <c r="J1047" s="463">
        <f t="shared" ca="1" si="199"/>
        <v>0</v>
      </c>
      <c r="K1047">
        <f t="shared" ca="1" si="200"/>
        <v>0</v>
      </c>
      <c r="L1047">
        <f t="shared" ca="1" si="201"/>
        <v>0</v>
      </c>
      <c r="M1047">
        <f t="shared" ca="1" si="195"/>
        <v>0</v>
      </c>
      <c r="N1047">
        <f t="shared" ca="1" si="195"/>
        <v>0</v>
      </c>
      <c r="O1047" t="e">
        <f t="shared" ca="1" si="202"/>
        <v>#N/A</v>
      </c>
      <c r="P1047" t="e">
        <f t="shared" ca="1" si="203"/>
        <v>#N/A</v>
      </c>
    </row>
    <row r="1048" spans="1:16">
      <c r="A1048" t="str">
        <f t="shared" si="192"/>
        <v>04</v>
      </c>
      <c r="B1048" t="e">
        <f t="shared" ca="1" si="193"/>
        <v>#N/A</v>
      </c>
      <c r="C1048" t="str">
        <f t="shared" si="197"/>
        <v>G-9-GRP</v>
      </c>
      <c r="D1048" t="s">
        <v>752</v>
      </c>
      <c r="E1048">
        <f t="shared" ca="1" si="196"/>
        <v>0</v>
      </c>
      <c r="H1048" t="str">
        <f t="shared" ca="1" si="194"/>
        <v/>
      </c>
      <c r="I1048" s="463">
        <f t="shared" ca="1" si="198"/>
        <v>0</v>
      </c>
      <c r="J1048" s="463">
        <f t="shared" ca="1" si="199"/>
        <v>0</v>
      </c>
      <c r="K1048">
        <f t="shared" ca="1" si="200"/>
        <v>0</v>
      </c>
      <c r="L1048">
        <f t="shared" ca="1" si="201"/>
        <v>0</v>
      </c>
      <c r="M1048">
        <f t="shared" ca="1" si="195"/>
        <v>0</v>
      </c>
      <c r="N1048">
        <f t="shared" ca="1" si="195"/>
        <v>0</v>
      </c>
      <c r="O1048" t="e">
        <f t="shared" ca="1" si="202"/>
        <v>#N/A</v>
      </c>
      <c r="P1048" t="e">
        <f t="shared" ca="1" si="203"/>
        <v>#N/A</v>
      </c>
    </row>
    <row r="1049" spans="1:16">
      <c r="A1049" t="str">
        <f t="shared" si="192"/>
        <v>05</v>
      </c>
      <c r="B1049" t="e">
        <f t="shared" ca="1" si="193"/>
        <v>#N/A</v>
      </c>
      <c r="C1049" t="str">
        <f t="shared" si="197"/>
        <v>G-9-GRP</v>
      </c>
      <c r="D1049" t="s">
        <v>753</v>
      </c>
      <c r="E1049">
        <f t="shared" ca="1" si="196"/>
        <v>0</v>
      </c>
      <c r="H1049" t="str">
        <f t="shared" ca="1" si="194"/>
        <v/>
      </c>
      <c r="I1049" s="463">
        <f t="shared" ca="1" si="198"/>
        <v>0</v>
      </c>
      <c r="J1049" s="463">
        <f t="shared" ca="1" si="199"/>
        <v>0</v>
      </c>
      <c r="K1049">
        <f t="shared" ca="1" si="200"/>
        <v>0</v>
      </c>
      <c r="L1049">
        <f t="shared" ca="1" si="201"/>
        <v>0</v>
      </c>
      <c r="M1049">
        <f t="shared" ca="1" si="195"/>
        <v>0</v>
      </c>
      <c r="N1049">
        <f t="shared" ca="1" si="195"/>
        <v>0</v>
      </c>
      <c r="O1049" t="e">
        <f t="shared" ca="1" si="202"/>
        <v>#N/A</v>
      </c>
      <c r="P1049" t="e">
        <f t="shared" ca="1" si="203"/>
        <v>#N/A</v>
      </c>
    </row>
    <row r="1050" spans="1:16">
      <c r="A1050" t="str">
        <f t="shared" si="192"/>
        <v>06</v>
      </c>
      <c r="B1050" t="e">
        <f t="shared" ca="1" si="193"/>
        <v>#N/A</v>
      </c>
      <c r="C1050" t="str">
        <f t="shared" si="197"/>
        <v>G-9-GRP</v>
      </c>
      <c r="D1050" t="s">
        <v>754</v>
      </c>
      <c r="E1050">
        <f t="shared" ca="1" si="196"/>
        <v>0</v>
      </c>
      <c r="H1050" t="str">
        <f t="shared" ca="1" si="194"/>
        <v/>
      </c>
      <c r="I1050" s="463">
        <f t="shared" ca="1" si="198"/>
        <v>0</v>
      </c>
      <c r="J1050" s="463">
        <f t="shared" ca="1" si="199"/>
        <v>0</v>
      </c>
      <c r="K1050">
        <f t="shared" ca="1" si="200"/>
        <v>0</v>
      </c>
      <c r="L1050">
        <f t="shared" ca="1" si="201"/>
        <v>0</v>
      </c>
      <c r="M1050">
        <f t="shared" ca="1" si="195"/>
        <v>0</v>
      </c>
      <c r="N1050">
        <f t="shared" ca="1" si="195"/>
        <v>0</v>
      </c>
      <c r="O1050" t="e">
        <f t="shared" ca="1" si="202"/>
        <v>#N/A</v>
      </c>
      <c r="P1050" t="e">
        <f t="shared" ca="1" si="203"/>
        <v>#N/A</v>
      </c>
    </row>
    <row r="1051" spans="1:16">
      <c r="A1051" t="str">
        <f t="shared" ref="A1051:A1092" si="204">IF(LEFT(RIGHT(D1051,3),1)="-",RIGHT(D1051,2),RIGHT(D1051,3))</f>
        <v>07</v>
      </c>
      <c r="B1051" t="e">
        <f t="shared" ref="B1051:B1092" ca="1" si="205">VLOOKUP(H1051,$A$1:$K$5,11,FALSE)</f>
        <v>#N/A</v>
      </c>
      <c r="C1051" t="str">
        <f t="shared" si="197"/>
        <v>G-9-GRP</v>
      </c>
      <c r="D1051" t="s">
        <v>755</v>
      </c>
      <c r="E1051">
        <f t="shared" ca="1" si="196"/>
        <v>0</v>
      </c>
      <c r="H1051" t="str">
        <f t="shared" ref="H1051:H1092" ca="1" si="206">IF(I1051&lt;&gt;0,I1051,IF(J1051&lt;&gt;0,J1051,IF(K1051&lt;&gt;0,K1051,IF(L1051&lt;&gt;0,L1051,IF(M1051&lt;&gt;0,M1051,"")))))</f>
        <v/>
      </c>
      <c r="I1051" s="463">
        <f t="shared" ca="1" si="198"/>
        <v>0</v>
      </c>
      <c r="J1051" s="463">
        <f t="shared" ca="1" si="199"/>
        <v>0</v>
      </c>
      <c r="K1051">
        <f t="shared" ca="1" si="200"/>
        <v>0</v>
      </c>
      <c r="L1051">
        <f t="shared" ca="1" si="201"/>
        <v>0</v>
      </c>
      <c r="M1051">
        <f t="shared" ca="1" si="195"/>
        <v>0</v>
      </c>
      <c r="N1051">
        <f t="shared" ca="1" si="195"/>
        <v>0</v>
      </c>
      <c r="O1051" t="e">
        <f t="shared" ca="1" si="202"/>
        <v>#N/A</v>
      </c>
      <c r="P1051" t="e">
        <f t="shared" ca="1" si="203"/>
        <v>#N/A</v>
      </c>
    </row>
    <row r="1052" spans="1:16">
      <c r="A1052" t="str">
        <f t="shared" si="204"/>
        <v>08</v>
      </c>
      <c r="B1052" t="e">
        <f t="shared" ca="1" si="205"/>
        <v>#N/A</v>
      </c>
      <c r="C1052" t="str">
        <f t="shared" si="197"/>
        <v>G-9-GRP</v>
      </c>
      <c r="D1052" t="s">
        <v>756</v>
      </c>
      <c r="E1052">
        <f t="shared" ca="1" si="196"/>
        <v>0</v>
      </c>
      <c r="H1052" t="str">
        <f t="shared" ca="1" si="206"/>
        <v/>
      </c>
      <c r="I1052" s="463">
        <f t="shared" ca="1" si="198"/>
        <v>0</v>
      </c>
      <c r="J1052" s="463">
        <f t="shared" ca="1" si="199"/>
        <v>0</v>
      </c>
      <c r="K1052">
        <f t="shared" ca="1" si="200"/>
        <v>0</v>
      </c>
      <c r="L1052">
        <f t="shared" ca="1" si="201"/>
        <v>0</v>
      </c>
      <c r="M1052">
        <f t="shared" ca="1" si="195"/>
        <v>0</v>
      </c>
      <c r="N1052">
        <f t="shared" ca="1" si="195"/>
        <v>0</v>
      </c>
      <c r="O1052" t="e">
        <f t="shared" ca="1" si="202"/>
        <v>#N/A</v>
      </c>
      <c r="P1052" t="e">
        <f t="shared" ca="1" si="203"/>
        <v>#N/A</v>
      </c>
    </row>
    <row r="1053" spans="1:16">
      <c r="A1053" t="str">
        <f t="shared" si="204"/>
        <v>09</v>
      </c>
      <c r="B1053" t="e">
        <f t="shared" ca="1" si="205"/>
        <v>#N/A</v>
      </c>
      <c r="C1053" t="str">
        <f t="shared" si="197"/>
        <v>G-9-GRP</v>
      </c>
      <c r="D1053" t="s">
        <v>757</v>
      </c>
      <c r="E1053">
        <f t="shared" ca="1" si="196"/>
        <v>0</v>
      </c>
      <c r="H1053" t="str">
        <f t="shared" ca="1" si="206"/>
        <v/>
      </c>
      <c r="I1053" s="463">
        <f t="shared" ca="1" si="198"/>
        <v>0</v>
      </c>
      <c r="J1053" s="463">
        <f t="shared" ca="1" si="199"/>
        <v>0</v>
      </c>
      <c r="K1053">
        <f t="shared" ca="1" si="200"/>
        <v>0</v>
      </c>
      <c r="L1053">
        <f t="shared" ca="1" si="201"/>
        <v>0</v>
      </c>
      <c r="M1053">
        <f t="shared" ca="1" si="195"/>
        <v>0</v>
      </c>
      <c r="N1053">
        <f t="shared" ca="1" si="195"/>
        <v>0</v>
      </c>
      <c r="O1053" t="e">
        <f t="shared" ca="1" si="202"/>
        <v>#N/A</v>
      </c>
      <c r="P1053" t="e">
        <f t="shared" ca="1" si="203"/>
        <v>#N/A</v>
      </c>
    </row>
    <row r="1054" spans="1:16">
      <c r="A1054" t="str">
        <f t="shared" si="204"/>
        <v>10</v>
      </c>
      <c r="B1054" t="e">
        <f t="shared" ca="1" si="205"/>
        <v>#N/A</v>
      </c>
      <c r="C1054" t="str">
        <f t="shared" si="197"/>
        <v>G-9-GRP</v>
      </c>
      <c r="D1054" t="s">
        <v>758</v>
      </c>
      <c r="E1054">
        <f t="shared" ca="1" si="196"/>
        <v>0</v>
      </c>
      <c r="H1054" t="str">
        <f t="shared" ca="1" si="206"/>
        <v/>
      </c>
      <c r="I1054" s="463">
        <f t="shared" ca="1" si="198"/>
        <v>0</v>
      </c>
      <c r="J1054" s="463">
        <f t="shared" ca="1" si="199"/>
        <v>0</v>
      </c>
      <c r="K1054">
        <f t="shared" ca="1" si="200"/>
        <v>0</v>
      </c>
      <c r="L1054">
        <f t="shared" ca="1" si="201"/>
        <v>0</v>
      </c>
      <c r="M1054">
        <f t="shared" ref="M1054:N1093" ca="1" si="207">IF(IFERROR(VLOOKUP($C1054,INDIRECT(M$12&amp;$H$10),1,FALSE),0)&lt;&gt;0,M$12,0)</f>
        <v>0</v>
      </c>
      <c r="N1054">
        <f t="shared" ca="1" si="207"/>
        <v>0</v>
      </c>
      <c r="O1054" t="e">
        <f t="shared" ca="1" si="202"/>
        <v>#N/A</v>
      </c>
      <c r="P1054" t="e">
        <f t="shared" ca="1" si="203"/>
        <v>#N/A</v>
      </c>
    </row>
    <row r="1055" spans="1:16">
      <c r="A1055" t="str">
        <f t="shared" si="204"/>
        <v>100</v>
      </c>
      <c r="B1055" t="e">
        <f t="shared" ca="1" si="205"/>
        <v>#N/A</v>
      </c>
      <c r="C1055" t="str">
        <f t="shared" si="197"/>
        <v>G-9-GRP</v>
      </c>
      <c r="D1055" t="s">
        <v>759</v>
      </c>
      <c r="E1055">
        <f t="shared" ca="1" si="196"/>
        <v>0</v>
      </c>
      <c r="H1055" t="str">
        <f t="shared" ca="1" si="206"/>
        <v/>
      </c>
      <c r="I1055" s="463">
        <f t="shared" ca="1" si="198"/>
        <v>0</v>
      </c>
      <c r="J1055" s="463">
        <f t="shared" ca="1" si="199"/>
        <v>0</v>
      </c>
      <c r="K1055">
        <f t="shared" ca="1" si="200"/>
        <v>0</v>
      </c>
      <c r="L1055">
        <f t="shared" ca="1" si="201"/>
        <v>0</v>
      </c>
      <c r="M1055">
        <f t="shared" ca="1" si="207"/>
        <v>0</v>
      </c>
      <c r="N1055">
        <f t="shared" ca="1" si="207"/>
        <v>0</v>
      </c>
      <c r="O1055" t="e">
        <f t="shared" ca="1" si="202"/>
        <v>#N/A</v>
      </c>
      <c r="P1055" t="e">
        <f t="shared" ca="1" si="203"/>
        <v>#N/A</v>
      </c>
    </row>
    <row r="1056" spans="1:16">
      <c r="A1056" t="str">
        <f t="shared" si="204"/>
        <v>11</v>
      </c>
      <c r="B1056" t="e">
        <f t="shared" ca="1" si="205"/>
        <v>#N/A</v>
      </c>
      <c r="C1056" t="str">
        <f t="shared" si="197"/>
        <v>G-9-GRP</v>
      </c>
      <c r="D1056" t="s">
        <v>760</v>
      </c>
      <c r="E1056">
        <f t="shared" ca="1" si="196"/>
        <v>0</v>
      </c>
      <c r="H1056" t="str">
        <f t="shared" ca="1" si="206"/>
        <v/>
      </c>
      <c r="I1056" s="463">
        <f t="shared" ca="1" si="198"/>
        <v>0</v>
      </c>
      <c r="J1056" s="463">
        <f t="shared" ca="1" si="199"/>
        <v>0</v>
      </c>
      <c r="K1056">
        <f t="shared" ca="1" si="200"/>
        <v>0</v>
      </c>
      <c r="L1056">
        <f t="shared" ca="1" si="201"/>
        <v>0</v>
      </c>
      <c r="M1056">
        <f t="shared" ca="1" si="207"/>
        <v>0</v>
      </c>
      <c r="N1056">
        <f t="shared" ca="1" si="207"/>
        <v>0</v>
      </c>
      <c r="O1056" t="e">
        <f t="shared" ca="1" si="202"/>
        <v>#N/A</v>
      </c>
      <c r="P1056" t="e">
        <f t="shared" ca="1" si="203"/>
        <v>#N/A</v>
      </c>
    </row>
    <row r="1057" spans="1:16">
      <c r="A1057" t="str">
        <f t="shared" si="204"/>
        <v>12</v>
      </c>
      <c r="B1057" t="e">
        <f t="shared" ca="1" si="205"/>
        <v>#N/A</v>
      </c>
      <c r="C1057" t="str">
        <f t="shared" si="197"/>
        <v>G-9-GRP</v>
      </c>
      <c r="D1057" t="s">
        <v>761</v>
      </c>
      <c r="E1057">
        <f t="shared" ca="1" si="196"/>
        <v>0</v>
      </c>
      <c r="H1057" t="str">
        <f t="shared" ca="1" si="206"/>
        <v/>
      </c>
      <c r="I1057" s="463">
        <f t="shared" ca="1" si="198"/>
        <v>0</v>
      </c>
      <c r="J1057" s="463">
        <f t="shared" ca="1" si="199"/>
        <v>0</v>
      </c>
      <c r="K1057">
        <f t="shared" ca="1" si="200"/>
        <v>0</v>
      </c>
      <c r="L1057">
        <f t="shared" ca="1" si="201"/>
        <v>0</v>
      </c>
      <c r="M1057">
        <f t="shared" ca="1" si="207"/>
        <v>0</v>
      </c>
      <c r="N1057">
        <f t="shared" ca="1" si="207"/>
        <v>0</v>
      </c>
      <c r="O1057" t="e">
        <f t="shared" ca="1" si="202"/>
        <v>#N/A</v>
      </c>
      <c r="P1057" t="e">
        <f t="shared" ca="1" si="203"/>
        <v>#N/A</v>
      </c>
    </row>
    <row r="1058" spans="1:16">
      <c r="A1058" t="str">
        <f t="shared" si="204"/>
        <v>13</v>
      </c>
      <c r="B1058" t="e">
        <f t="shared" ca="1" si="205"/>
        <v>#N/A</v>
      </c>
      <c r="C1058" t="str">
        <f t="shared" si="197"/>
        <v>G-9-GRP</v>
      </c>
      <c r="D1058" t="s">
        <v>762</v>
      </c>
      <c r="E1058">
        <f t="shared" ca="1" si="196"/>
        <v>0</v>
      </c>
      <c r="H1058" t="str">
        <f t="shared" ca="1" si="206"/>
        <v/>
      </c>
      <c r="I1058" s="463">
        <f t="shared" ca="1" si="198"/>
        <v>0</v>
      </c>
      <c r="J1058" s="463">
        <f t="shared" ca="1" si="199"/>
        <v>0</v>
      </c>
      <c r="K1058">
        <f t="shared" ca="1" si="200"/>
        <v>0</v>
      </c>
      <c r="L1058">
        <f t="shared" ca="1" si="201"/>
        <v>0</v>
      </c>
      <c r="M1058">
        <f t="shared" ca="1" si="207"/>
        <v>0</v>
      </c>
      <c r="N1058">
        <f t="shared" ca="1" si="207"/>
        <v>0</v>
      </c>
      <c r="O1058" t="e">
        <f t="shared" ca="1" si="202"/>
        <v>#N/A</v>
      </c>
      <c r="P1058" t="e">
        <f t="shared" ca="1" si="203"/>
        <v>#N/A</v>
      </c>
    </row>
    <row r="1059" spans="1:16">
      <c r="A1059" t="str">
        <f t="shared" si="204"/>
        <v>15</v>
      </c>
      <c r="B1059" t="e">
        <f t="shared" ca="1" si="205"/>
        <v>#N/A</v>
      </c>
      <c r="C1059" t="str">
        <f t="shared" si="197"/>
        <v>G-9-GRP</v>
      </c>
      <c r="D1059" t="s">
        <v>763</v>
      </c>
      <c r="E1059">
        <f t="shared" ca="1" si="196"/>
        <v>0</v>
      </c>
      <c r="H1059" t="str">
        <f t="shared" ca="1" si="206"/>
        <v/>
      </c>
      <c r="I1059" s="463">
        <f t="shared" ca="1" si="198"/>
        <v>0</v>
      </c>
      <c r="J1059" s="463">
        <f t="shared" ca="1" si="199"/>
        <v>0</v>
      </c>
      <c r="K1059">
        <f t="shared" ca="1" si="200"/>
        <v>0</v>
      </c>
      <c r="L1059">
        <f t="shared" ca="1" si="201"/>
        <v>0</v>
      </c>
      <c r="M1059">
        <f t="shared" ca="1" si="207"/>
        <v>0</v>
      </c>
      <c r="N1059">
        <f t="shared" ca="1" si="207"/>
        <v>0</v>
      </c>
      <c r="O1059" t="e">
        <f t="shared" ca="1" si="202"/>
        <v>#N/A</v>
      </c>
      <c r="P1059" t="e">
        <f t="shared" ca="1" si="203"/>
        <v>#N/A</v>
      </c>
    </row>
    <row r="1060" spans="1:16">
      <c r="A1060" t="str">
        <f t="shared" si="204"/>
        <v>19</v>
      </c>
      <c r="B1060" t="e">
        <f t="shared" ca="1" si="205"/>
        <v>#N/A</v>
      </c>
      <c r="C1060" t="str">
        <f t="shared" si="197"/>
        <v>G-9-GRP</v>
      </c>
      <c r="D1060" t="s">
        <v>1489</v>
      </c>
      <c r="E1060">
        <f t="shared" ca="1" si="196"/>
        <v>0</v>
      </c>
      <c r="H1060" t="str">
        <f t="shared" ca="1" si="206"/>
        <v/>
      </c>
      <c r="I1060" s="463">
        <f t="shared" ca="1" si="198"/>
        <v>0</v>
      </c>
      <c r="J1060" s="463">
        <f t="shared" ca="1" si="199"/>
        <v>0</v>
      </c>
      <c r="K1060">
        <f t="shared" ca="1" si="200"/>
        <v>0</v>
      </c>
      <c r="L1060">
        <f t="shared" ca="1" si="201"/>
        <v>0</v>
      </c>
      <c r="M1060">
        <f t="shared" ca="1" si="207"/>
        <v>0</v>
      </c>
      <c r="N1060">
        <f t="shared" ca="1" si="207"/>
        <v>0</v>
      </c>
      <c r="O1060" t="e">
        <f t="shared" ca="1" si="202"/>
        <v>#N/A</v>
      </c>
      <c r="P1060" t="e">
        <f t="shared" ca="1" si="203"/>
        <v>#N/A</v>
      </c>
    </row>
    <row r="1061" spans="1:16">
      <c r="A1061" t="str">
        <f t="shared" si="204"/>
        <v>34</v>
      </c>
      <c r="B1061" t="e">
        <f t="shared" ca="1" si="205"/>
        <v>#N/A</v>
      </c>
      <c r="C1061" t="str">
        <f t="shared" si="197"/>
        <v>G-9-GRP</v>
      </c>
      <c r="D1061" t="s">
        <v>1490</v>
      </c>
      <c r="E1061">
        <f t="shared" ca="1" si="196"/>
        <v>0</v>
      </c>
      <c r="H1061" t="str">
        <f t="shared" ca="1" si="206"/>
        <v/>
      </c>
      <c r="I1061" s="463">
        <f t="shared" ca="1" si="198"/>
        <v>0</v>
      </c>
      <c r="J1061" s="463">
        <f t="shared" ca="1" si="199"/>
        <v>0</v>
      </c>
      <c r="K1061">
        <f t="shared" ca="1" si="200"/>
        <v>0</v>
      </c>
      <c r="L1061">
        <f t="shared" ca="1" si="201"/>
        <v>0</v>
      </c>
      <c r="M1061">
        <f t="shared" ca="1" si="207"/>
        <v>0</v>
      </c>
      <c r="N1061">
        <f t="shared" ca="1" si="207"/>
        <v>0</v>
      </c>
      <c r="O1061" t="e">
        <f t="shared" ca="1" si="202"/>
        <v>#N/A</v>
      </c>
      <c r="P1061" t="e">
        <f t="shared" ca="1" si="203"/>
        <v>#N/A</v>
      </c>
    </row>
    <row r="1062" spans="1:16">
      <c r="A1062" t="str">
        <f t="shared" si="204"/>
        <v>35</v>
      </c>
      <c r="B1062" t="e">
        <f t="shared" ca="1" si="205"/>
        <v>#N/A</v>
      </c>
      <c r="C1062" t="str">
        <f t="shared" si="197"/>
        <v>G-9-GRP</v>
      </c>
      <c r="D1062" t="s">
        <v>1491</v>
      </c>
      <c r="E1062">
        <f t="shared" ca="1" si="196"/>
        <v>0</v>
      </c>
      <c r="H1062" t="str">
        <f t="shared" ca="1" si="206"/>
        <v/>
      </c>
      <c r="I1062" s="463">
        <f t="shared" ca="1" si="198"/>
        <v>0</v>
      </c>
      <c r="J1062" s="463">
        <f t="shared" ca="1" si="199"/>
        <v>0</v>
      </c>
      <c r="K1062">
        <f t="shared" ca="1" si="200"/>
        <v>0</v>
      </c>
      <c r="L1062">
        <f t="shared" ca="1" si="201"/>
        <v>0</v>
      </c>
      <c r="M1062">
        <f t="shared" ca="1" si="207"/>
        <v>0</v>
      </c>
      <c r="N1062">
        <f t="shared" ca="1" si="207"/>
        <v>0</v>
      </c>
      <c r="O1062" t="e">
        <f t="shared" ca="1" si="202"/>
        <v>#N/A</v>
      </c>
      <c r="P1062" t="e">
        <f t="shared" ca="1" si="203"/>
        <v>#N/A</v>
      </c>
    </row>
    <row r="1063" spans="1:16">
      <c r="A1063" t="str">
        <f t="shared" si="204"/>
        <v>36</v>
      </c>
      <c r="B1063" t="e">
        <f t="shared" ca="1" si="205"/>
        <v>#N/A</v>
      </c>
      <c r="C1063" t="str">
        <f t="shared" si="197"/>
        <v>G-9-GRP</v>
      </c>
      <c r="D1063" t="s">
        <v>1492</v>
      </c>
      <c r="E1063">
        <f t="shared" ca="1" si="196"/>
        <v>0</v>
      </c>
      <c r="H1063" t="str">
        <f t="shared" ca="1" si="206"/>
        <v/>
      </c>
      <c r="I1063" s="463">
        <f t="shared" ca="1" si="198"/>
        <v>0</v>
      </c>
      <c r="J1063" s="463">
        <f t="shared" ca="1" si="199"/>
        <v>0</v>
      </c>
      <c r="K1063">
        <f t="shared" ca="1" si="200"/>
        <v>0</v>
      </c>
      <c r="L1063">
        <f t="shared" ca="1" si="201"/>
        <v>0</v>
      </c>
      <c r="M1063">
        <f t="shared" ca="1" si="207"/>
        <v>0</v>
      </c>
      <c r="N1063">
        <f t="shared" ca="1" si="207"/>
        <v>0</v>
      </c>
      <c r="O1063" t="e">
        <f t="shared" ca="1" si="202"/>
        <v>#N/A</v>
      </c>
      <c r="P1063" t="e">
        <f t="shared" ca="1" si="203"/>
        <v>#N/A</v>
      </c>
    </row>
    <row r="1064" spans="1:16">
      <c r="A1064" t="str">
        <f t="shared" si="204"/>
        <v>01</v>
      </c>
      <c r="B1064" t="str">
        <f t="shared" ca="1" si="205"/>
        <v>PE</v>
      </c>
      <c r="C1064" t="str">
        <f t="shared" si="197"/>
        <v>G-9PE</v>
      </c>
      <c r="D1064" t="s">
        <v>317</v>
      </c>
      <c r="E1064">
        <f t="shared" ca="1" si="196"/>
        <v>0</v>
      </c>
      <c r="H1064" t="str">
        <f t="shared" ca="1" si="206"/>
        <v>'GOOD PE'!</v>
      </c>
      <c r="I1064" s="463">
        <f t="shared" ca="1" si="198"/>
        <v>0</v>
      </c>
      <c r="J1064" s="463">
        <f t="shared" ca="1" si="199"/>
        <v>0</v>
      </c>
      <c r="K1064">
        <f t="shared" ca="1" si="200"/>
        <v>0</v>
      </c>
      <c r="L1064">
        <f t="shared" ca="1" si="201"/>
        <v>0</v>
      </c>
      <c r="M1064" t="str">
        <f t="shared" ca="1" si="207"/>
        <v>'GOOD PE'!</v>
      </c>
      <c r="N1064">
        <f t="shared" ca="1" si="207"/>
        <v>0</v>
      </c>
      <c r="O1064" t="str">
        <f t="shared" ca="1" si="202"/>
        <v>C:AP</v>
      </c>
      <c r="P1064" t="str">
        <f t="shared" ca="1" si="203"/>
        <v>C9:AP9</v>
      </c>
    </row>
    <row r="1065" spans="1:16">
      <c r="A1065" t="str">
        <f t="shared" si="204"/>
        <v>02</v>
      </c>
      <c r="B1065" t="str">
        <f t="shared" ca="1" si="205"/>
        <v>PE</v>
      </c>
      <c r="C1065" t="str">
        <f t="shared" si="197"/>
        <v>G-9PE</v>
      </c>
      <c r="D1065" t="s">
        <v>318</v>
      </c>
      <c r="E1065">
        <f t="shared" ca="1" si="196"/>
        <v>0</v>
      </c>
      <c r="H1065" t="str">
        <f t="shared" ca="1" si="206"/>
        <v>'GOOD PE'!</v>
      </c>
      <c r="I1065" s="463">
        <f t="shared" ca="1" si="198"/>
        <v>0</v>
      </c>
      <c r="J1065" s="463">
        <f t="shared" ca="1" si="199"/>
        <v>0</v>
      </c>
      <c r="K1065">
        <f t="shared" ca="1" si="200"/>
        <v>0</v>
      </c>
      <c r="L1065">
        <f t="shared" ca="1" si="201"/>
        <v>0</v>
      </c>
      <c r="M1065" t="str">
        <f t="shared" ca="1" si="207"/>
        <v>'GOOD PE'!</v>
      </c>
      <c r="N1065">
        <f t="shared" ca="1" si="207"/>
        <v>0</v>
      </c>
      <c r="O1065" t="str">
        <f t="shared" ca="1" si="202"/>
        <v>C:AP</v>
      </c>
      <c r="P1065" t="str">
        <f t="shared" ca="1" si="203"/>
        <v>C9:AP9</v>
      </c>
    </row>
    <row r="1066" spans="1:16">
      <c r="A1066" t="str">
        <f t="shared" si="204"/>
        <v>03</v>
      </c>
      <c r="B1066" t="str">
        <f t="shared" ca="1" si="205"/>
        <v>PE</v>
      </c>
      <c r="C1066" t="str">
        <f t="shared" si="197"/>
        <v>G-9PE</v>
      </c>
      <c r="D1066" t="s">
        <v>319</v>
      </c>
      <c r="E1066">
        <f t="shared" ca="1" si="196"/>
        <v>0</v>
      </c>
      <c r="H1066" t="str">
        <f t="shared" ca="1" si="206"/>
        <v>'GOOD PE'!</v>
      </c>
      <c r="I1066" s="463">
        <f t="shared" ca="1" si="198"/>
        <v>0</v>
      </c>
      <c r="J1066" s="463">
        <f t="shared" ca="1" si="199"/>
        <v>0</v>
      </c>
      <c r="K1066">
        <f t="shared" ca="1" si="200"/>
        <v>0</v>
      </c>
      <c r="L1066">
        <f t="shared" ca="1" si="201"/>
        <v>0</v>
      </c>
      <c r="M1066" t="str">
        <f t="shared" ca="1" si="207"/>
        <v>'GOOD PE'!</v>
      </c>
      <c r="N1066">
        <f t="shared" ca="1" si="207"/>
        <v>0</v>
      </c>
      <c r="O1066" t="str">
        <f t="shared" ca="1" si="202"/>
        <v>C:AP</v>
      </c>
      <c r="P1066" t="str">
        <f t="shared" ca="1" si="203"/>
        <v>C9:AP9</v>
      </c>
    </row>
    <row r="1067" spans="1:16">
      <c r="A1067" t="str">
        <f t="shared" si="204"/>
        <v>04</v>
      </c>
      <c r="B1067" t="str">
        <f t="shared" ca="1" si="205"/>
        <v>PE</v>
      </c>
      <c r="C1067" t="str">
        <f t="shared" si="197"/>
        <v>G-9PE</v>
      </c>
      <c r="D1067" t="s">
        <v>320</v>
      </c>
      <c r="E1067">
        <f t="shared" ca="1" si="196"/>
        <v>0</v>
      </c>
      <c r="H1067" t="str">
        <f t="shared" ca="1" si="206"/>
        <v>'GOOD PE'!</v>
      </c>
      <c r="I1067" s="463">
        <f t="shared" ca="1" si="198"/>
        <v>0</v>
      </c>
      <c r="J1067" s="463">
        <f t="shared" ca="1" si="199"/>
        <v>0</v>
      </c>
      <c r="K1067">
        <f t="shared" ca="1" si="200"/>
        <v>0</v>
      </c>
      <c r="L1067">
        <f t="shared" ca="1" si="201"/>
        <v>0</v>
      </c>
      <c r="M1067" t="str">
        <f t="shared" ca="1" si="207"/>
        <v>'GOOD PE'!</v>
      </c>
      <c r="N1067">
        <f t="shared" ca="1" si="207"/>
        <v>0</v>
      </c>
      <c r="O1067" t="str">
        <f t="shared" ca="1" si="202"/>
        <v>C:AP</v>
      </c>
      <c r="P1067" t="str">
        <f t="shared" ca="1" si="203"/>
        <v>C9:AP9</v>
      </c>
    </row>
    <row r="1068" spans="1:16">
      <c r="A1068" t="str">
        <f t="shared" si="204"/>
        <v>05</v>
      </c>
      <c r="B1068" t="str">
        <f t="shared" ca="1" si="205"/>
        <v>PE</v>
      </c>
      <c r="C1068" t="str">
        <f t="shared" si="197"/>
        <v>G-9PE</v>
      </c>
      <c r="D1068" t="s">
        <v>321</v>
      </c>
      <c r="E1068">
        <f t="shared" ca="1" si="196"/>
        <v>0</v>
      </c>
      <c r="H1068" t="str">
        <f t="shared" ca="1" si="206"/>
        <v>'GOOD PE'!</v>
      </c>
      <c r="I1068" s="463">
        <f t="shared" ca="1" si="198"/>
        <v>0</v>
      </c>
      <c r="J1068" s="463">
        <f t="shared" ca="1" si="199"/>
        <v>0</v>
      </c>
      <c r="K1068">
        <f t="shared" ca="1" si="200"/>
        <v>0</v>
      </c>
      <c r="L1068">
        <f t="shared" ca="1" si="201"/>
        <v>0</v>
      </c>
      <c r="M1068" t="str">
        <f t="shared" ca="1" si="207"/>
        <v>'GOOD PE'!</v>
      </c>
      <c r="N1068">
        <f t="shared" ca="1" si="207"/>
        <v>0</v>
      </c>
      <c r="O1068" t="str">
        <f t="shared" ca="1" si="202"/>
        <v>C:AP</v>
      </c>
      <c r="P1068" t="str">
        <f t="shared" ca="1" si="203"/>
        <v>C9:AP9</v>
      </c>
    </row>
    <row r="1069" spans="1:16">
      <c r="A1069" t="str">
        <f t="shared" si="204"/>
        <v>06</v>
      </c>
      <c r="B1069" t="str">
        <f t="shared" ca="1" si="205"/>
        <v>PE</v>
      </c>
      <c r="C1069" t="str">
        <f t="shared" si="197"/>
        <v>G-9PE</v>
      </c>
      <c r="D1069" t="s">
        <v>322</v>
      </c>
      <c r="E1069">
        <f t="shared" ca="1" si="196"/>
        <v>0</v>
      </c>
      <c r="H1069" t="str">
        <f t="shared" ca="1" si="206"/>
        <v>'GOOD PE'!</v>
      </c>
      <c r="I1069" s="463">
        <f t="shared" ca="1" si="198"/>
        <v>0</v>
      </c>
      <c r="J1069" s="463">
        <f t="shared" ca="1" si="199"/>
        <v>0</v>
      </c>
      <c r="K1069">
        <f t="shared" ca="1" si="200"/>
        <v>0</v>
      </c>
      <c r="L1069">
        <f t="shared" ca="1" si="201"/>
        <v>0</v>
      </c>
      <c r="M1069" t="str">
        <f t="shared" ca="1" si="207"/>
        <v>'GOOD PE'!</v>
      </c>
      <c r="N1069">
        <f t="shared" ca="1" si="207"/>
        <v>0</v>
      </c>
      <c r="O1069" t="str">
        <f t="shared" ca="1" si="202"/>
        <v>C:AP</v>
      </c>
      <c r="P1069" t="str">
        <f t="shared" ca="1" si="203"/>
        <v>C9:AP9</v>
      </c>
    </row>
    <row r="1070" spans="1:16">
      <c r="A1070" t="str">
        <f t="shared" si="204"/>
        <v>07</v>
      </c>
      <c r="B1070" t="str">
        <f t="shared" ca="1" si="205"/>
        <v>PE</v>
      </c>
      <c r="C1070" t="str">
        <f t="shared" si="197"/>
        <v>G-9PE</v>
      </c>
      <c r="D1070" t="s">
        <v>456</v>
      </c>
      <c r="E1070">
        <f t="shared" ca="1" si="196"/>
        <v>0</v>
      </c>
      <c r="H1070" t="str">
        <f t="shared" ca="1" si="206"/>
        <v>'GOOD PE'!</v>
      </c>
      <c r="I1070" s="463">
        <f t="shared" ca="1" si="198"/>
        <v>0</v>
      </c>
      <c r="J1070" s="463">
        <f t="shared" ca="1" si="199"/>
        <v>0</v>
      </c>
      <c r="K1070">
        <f t="shared" ca="1" si="200"/>
        <v>0</v>
      </c>
      <c r="L1070">
        <f t="shared" ca="1" si="201"/>
        <v>0</v>
      </c>
      <c r="M1070" t="str">
        <f t="shared" ca="1" si="207"/>
        <v>'GOOD PE'!</v>
      </c>
      <c r="N1070">
        <f t="shared" ca="1" si="207"/>
        <v>0</v>
      </c>
      <c r="O1070" t="str">
        <f t="shared" ca="1" si="202"/>
        <v>C:AP</v>
      </c>
      <c r="P1070" t="str">
        <f t="shared" ca="1" si="203"/>
        <v>C9:AP9</v>
      </c>
    </row>
    <row r="1071" spans="1:16">
      <c r="A1071" t="str">
        <f t="shared" si="204"/>
        <v>08</v>
      </c>
      <c r="B1071" t="str">
        <f t="shared" ca="1" si="205"/>
        <v>PE</v>
      </c>
      <c r="C1071" t="str">
        <f t="shared" si="197"/>
        <v>G-9PE</v>
      </c>
      <c r="D1071" t="s">
        <v>477</v>
      </c>
      <c r="E1071">
        <f t="shared" ca="1" si="196"/>
        <v>0</v>
      </c>
      <c r="H1071" t="str">
        <f t="shared" ca="1" si="206"/>
        <v>'GOOD PE'!</v>
      </c>
      <c r="I1071" s="463">
        <f t="shared" ca="1" si="198"/>
        <v>0</v>
      </c>
      <c r="J1071" s="463">
        <f t="shared" ca="1" si="199"/>
        <v>0</v>
      </c>
      <c r="K1071">
        <f t="shared" ca="1" si="200"/>
        <v>0</v>
      </c>
      <c r="L1071">
        <f t="shared" ca="1" si="201"/>
        <v>0</v>
      </c>
      <c r="M1071" t="str">
        <f t="shared" ca="1" si="207"/>
        <v>'GOOD PE'!</v>
      </c>
      <c r="N1071">
        <f t="shared" ca="1" si="207"/>
        <v>0</v>
      </c>
      <c r="O1071" t="str">
        <f t="shared" ca="1" si="202"/>
        <v>C:AP</v>
      </c>
      <c r="P1071" t="str">
        <f t="shared" ca="1" si="203"/>
        <v>C9:AP9</v>
      </c>
    </row>
    <row r="1072" spans="1:16">
      <c r="A1072" t="str">
        <f t="shared" si="204"/>
        <v>09</v>
      </c>
      <c r="B1072" t="str">
        <f t="shared" ca="1" si="205"/>
        <v>PE</v>
      </c>
      <c r="C1072" t="str">
        <f t="shared" si="197"/>
        <v>G-9PE</v>
      </c>
      <c r="D1072" t="s">
        <v>323</v>
      </c>
      <c r="E1072">
        <f t="shared" ca="1" si="196"/>
        <v>0</v>
      </c>
      <c r="H1072" t="str">
        <f t="shared" ca="1" si="206"/>
        <v>'GOOD PE'!</v>
      </c>
      <c r="I1072" s="463">
        <f t="shared" ca="1" si="198"/>
        <v>0</v>
      </c>
      <c r="J1072" s="463">
        <f t="shared" ca="1" si="199"/>
        <v>0</v>
      </c>
      <c r="K1072">
        <f t="shared" ca="1" si="200"/>
        <v>0</v>
      </c>
      <c r="L1072">
        <f t="shared" ca="1" si="201"/>
        <v>0</v>
      </c>
      <c r="M1072" t="str">
        <f t="shared" ca="1" si="207"/>
        <v>'GOOD PE'!</v>
      </c>
      <c r="N1072">
        <f t="shared" ca="1" si="207"/>
        <v>0</v>
      </c>
      <c r="O1072" t="str">
        <f t="shared" ca="1" si="202"/>
        <v>C:AP</v>
      </c>
      <c r="P1072" t="str">
        <f t="shared" ca="1" si="203"/>
        <v>C9:AP9</v>
      </c>
    </row>
    <row r="1073" spans="1:16">
      <c r="A1073" t="str">
        <f t="shared" si="204"/>
        <v>10</v>
      </c>
      <c r="B1073" t="str">
        <f t="shared" ca="1" si="205"/>
        <v>PE</v>
      </c>
      <c r="C1073" t="str">
        <f t="shared" si="197"/>
        <v>G-9PE</v>
      </c>
      <c r="D1073" t="s">
        <v>519</v>
      </c>
      <c r="E1073">
        <f t="shared" ca="1" si="196"/>
        <v>0</v>
      </c>
      <c r="H1073" t="str">
        <f t="shared" ca="1" si="206"/>
        <v>'GOOD PE'!</v>
      </c>
      <c r="I1073" s="463">
        <f t="shared" ca="1" si="198"/>
        <v>0</v>
      </c>
      <c r="J1073" s="463">
        <f t="shared" ca="1" si="199"/>
        <v>0</v>
      </c>
      <c r="K1073">
        <f t="shared" ca="1" si="200"/>
        <v>0</v>
      </c>
      <c r="L1073">
        <f t="shared" ca="1" si="201"/>
        <v>0</v>
      </c>
      <c r="M1073" t="str">
        <f t="shared" ca="1" si="207"/>
        <v>'GOOD PE'!</v>
      </c>
      <c r="N1073">
        <f t="shared" ca="1" si="207"/>
        <v>0</v>
      </c>
      <c r="O1073" t="str">
        <f t="shared" ca="1" si="202"/>
        <v>C:AP</v>
      </c>
      <c r="P1073" t="str">
        <f t="shared" ca="1" si="203"/>
        <v>C9:AP9</v>
      </c>
    </row>
    <row r="1074" spans="1:16">
      <c r="A1074" t="str">
        <f t="shared" si="204"/>
        <v>11</v>
      </c>
      <c r="B1074" t="str">
        <f t="shared" ca="1" si="205"/>
        <v>PE</v>
      </c>
      <c r="C1074" t="str">
        <f t="shared" si="197"/>
        <v>G-9PE</v>
      </c>
      <c r="D1074" t="s">
        <v>324</v>
      </c>
      <c r="E1074">
        <f t="shared" ca="1" si="196"/>
        <v>0</v>
      </c>
      <c r="H1074" t="str">
        <f t="shared" ca="1" si="206"/>
        <v>'GOOD PE'!</v>
      </c>
      <c r="I1074" s="463">
        <f t="shared" ca="1" si="198"/>
        <v>0</v>
      </c>
      <c r="J1074" s="463">
        <f t="shared" ca="1" si="199"/>
        <v>0</v>
      </c>
      <c r="K1074">
        <f t="shared" ca="1" si="200"/>
        <v>0</v>
      </c>
      <c r="L1074">
        <f t="shared" ca="1" si="201"/>
        <v>0</v>
      </c>
      <c r="M1074" t="str">
        <f t="shared" ca="1" si="207"/>
        <v>'GOOD PE'!</v>
      </c>
      <c r="N1074">
        <f t="shared" ca="1" si="207"/>
        <v>0</v>
      </c>
      <c r="O1074" t="str">
        <f t="shared" ca="1" si="202"/>
        <v>C:AP</v>
      </c>
      <c r="P1074" t="str">
        <f t="shared" ca="1" si="203"/>
        <v>C9:AP9</v>
      </c>
    </row>
    <row r="1075" spans="1:16">
      <c r="A1075" t="str">
        <f t="shared" si="204"/>
        <v>12</v>
      </c>
      <c r="B1075" t="str">
        <f t="shared" ca="1" si="205"/>
        <v>PE</v>
      </c>
      <c r="C1075" t="str">
        <f t="shared" si="197"/>
        <v>G-9PE</v>
      </c>
      <c r="D1075" t="s">
        <v>325</v>
      </c>
      <c r="E1075">
        <f t="shared" ca="1" si="196"/>
        <v>0</v>
      </c>
      <c r="H1075" t="str">
        <f t="shared" ca="1" si="206"/>
        <v>'GOOD PE'!</v>
      </c>
      <c r="I1075" s="463">
        <f t="shared" ca="1" si="198"/>
        <v>0</v>
      </c>
      <c r="J1075" s="463">
        <f t="shared" ca="1" si="199"/>
        <v>0</v>
      </c>
      <c r="K1075">
        <f t="shared" ca="1" si="200"/>
        <v>0</v>
      </c>
      <c r="L1075">
        <f t="shared" ca="1" si="201"/>
        <v>0</v>
      </c>
      <c r="M1075" t="str">
        <f t="shared" ca="1" si="207"/>
        <v>'GOOD PE'!</v>
      </c>
      <c r="N1075">
        <f t="shared" ca="1" si="207"/>
        <v>0</v>
      </c>
      <c r="O1075" t="str">
        <f t="shared" ca="1" si="202"/>
        <v>C:AP</v>
      </c>
      <c r="P1075" t="str">
        <f t="shared" ca="1" si="203"/>
        <v>C9:AP9</v>
      </c>
    </row>
    <row r="1076" spans="1:16">
      <c r="A1076" t="str">
        <f t="shared" si="204"/>
        <v>13</v>
      </c>
      <c r="B1076" t="str">
        <f t="shared" ca="1" si="205"/>
        <v>PE</v>
      </c>
      <c r="C1076" t="str">
        <f t="shared" si="197"/>
        <v>G-9PE</v>
      </c>
      <c r="D1076" t="s">
        <v>540</v>
      </c>
      <c r="E1076">
        <f t="shared" ca="1" si="196"/>
        <v>0</v>
      </c>
      <c r="H1076" t="str">
        <f t="shared" ca="1" si="206"/>
        <v>'GOOD PE'!</v>
      </c>
      <c r="I1076" s="463">
        <f t="shared" ca="1" si="198"/>
        <v>0</v>
      </c>
      <c r="J1076" s="463">
        <f t="shared" ca="1" si="199"/>
        <v>0</v>
      </c>
      <c r="K1076">
        <f t="shared" ca="1" si="200"/>
        <v>0</v>
      </c>
      <c r="L1076">
        <f t="shared" ca="1" si="201"/>
        <v>0</v>
      </c>
      <c r="M1076" t="str">
        <f t="shared" ca="1" si="207"/>
        <v>'GOOD PE'!</v>
      </c>
      <c r="N1076">
        <f t="shared" ca="1" si="207"/>
        <v>0</v>
      </c>
      <c r="O1076" t="str">
        <f t="shared" ca="1" si="202"/>
        <v>C:AP</v>
      </c>
      <c r="P1076" t="str">
        <f t="shared" ca="1" si="203"/>
        <v>C9:AP9</v>
      </c>
    </row>
    <row r="1077" spans="1:16">
      <c r="A1077" t="str">
        <f t="shared" si="204"/>
        <v>14</v>
      </c>
      <c r="B1077" t="str">
        <f t="shared" ca="1" si="205"/>
        <v>PE</v>
      </c>
      <c r="C1077" t="str">
        <f t="shared" si="197"/>
        <v>G-9PE</v>
      </c>
      <c r="D1077" t="s">
        <v>326</v>
      </c>
      <c r="E1077">
        <f t="shared" ca="1" si="196"/>
        <v>0</v>
      </c>
      <c r="H1077" t="str">
        <f t="shared" ca="1" si="206"/>
        <v>'GOOD PE'!</v>
      </c>
      <c r="I1077" s="463">
        <f t="shared" ca="1" si="198"/>
        <v>0</v>
      </c>
      <c r="J1077" s="463">
        <f t="shared" ca="1" si="199"/>
        <v>0</v>
      </c>
      <c r="K1077">
        <f t="shared" ca="1" si="200"/>
        <v>0</v>
      </c>
      <c r="L1077">
        <f t="shared" ca="1" si="201"/>
        <v>0</v>
      </c>
      <c r="M1077" t="str">
        <f t="shared" ca="1" si="207"/>
        <v>'GOOD PE'!</v>
      </c>
      <c r="N1077">
        <f t="shared" ca="1" si="207"/>
        <v>0</v>
      </c>
      <c r="O1077" t="str">
        <f t="shared" ca="1" si="202"/>
        <v>C:AP</v>
      </c>
      <c r="P1077" t="str">
        <f t="shared" ca="1" si="203"/>
        <v>C9:AP9</v>
      </c>
    </row>
    <row r="1078" spans="1:16">
      <c r="A1078" t="str">
        <f t="shared" si="204"/>
        <v>15</v>
      </c>
      <c r="B1078" t="str">
        <f t="shared" ca="1" si="205"/>
        <v>PE</v>
      </c>
      <c r="C1078" t="str">
        <f t="shared" si="197"/>
        <v>G-9PE</v>
      </c>
      <c r="D1078" t="s">
        <v>498</v>
      </c>
      <c r="E1078">
        <f t="shared" ca="1" si="196"/>
        <v>0</v>
      </c>
      <c r="H1078" t="str">
        <f t="shared" ca="1" si="206"/>
        <v>'GOOD PE'!</v>
      </c>
      <c r="I1078" s="463">
        <f t="shared" ca="1" si="198"/>
        <v>0</v>
      </c>
      <c r="J1078" s="463">
        <f t="shared" ca="1" si="199"/>
        <v>0</v>
      </c>
      <c r="K1078">
        <f t="shared" ca="1" si="200"/>
        <v>0</v>
      </c>
      <c r="L1078">
        <f t="shared" ca="1" si="201"/>
        <v>0</v>
      </c>
      <c r="M1078" t="str">
        <f t="shared" ca="1" si="207"/>
        <v>'GOOD PE'!</v>
      </c>
      <c r="N1078">
        <f t="shared" ca="1" si="207"/>
        <v>0</v>
      </c>
      <c r="O1078" t="str">
        <f t="shared" ca="1" si="202"/>
        <v>C:AP</v>
      </c>
      <c r="P1078" t="str">
        <f t="shared" ca="1" si="203"/>
        <v>C9:AP9</v>
      </c>
    </row>
    <row r="1079" spans="1:16">
      <c r="A1079" t="str">
        <f t="shared" si="204"/>
        <v>19</v>
      </c>
      <c r="B1079" t="str">
        <f t="shared" ca="1" si="205"/>
        <v>PE</v>
      </c>
      <c r="C1079" t="str">
        <f t="shared" si="197"/>
        <v>G-9PE</v>
      </c>
      <c r="D1079" t="s">
        <v>1493</v>
      </c>
      <c r="E1079">
        <f t="shared" ca="1" si="196"/>
        <v>0</v>
      </c>
      <c r="H1079" t="str">
        <f t="shared" ca="1" si="206"/>
        <v>'GOOD PE'!</v>
      </c>
      <c r="I1079" s="463">
        <f t="shared" ca="1" si="198"/>
        <v>0</v>
      </c>
      <c r="J1079" s="463">
        <f t="shared" ca="1" si="199"/>
        <v>0</v>
      </c>
      <c r="K1079">
        <f t="shared" ca="1" si="200"/>
        <v>0</v>
      </c>
      <c r="L1079">
        <f t="shared" ca="1" si="201"/>
        <v>0</v>
      </c>
      <c r="M1079" t="str">
        <f t="shared" ca="1" si="207"/>
        <v>'GOOD PE'!</v>
      </c>
      <c r="N1079">
        <f t="shared" ca="1" si="207"/>
        <v>0</v>
      </c>
      <c r="O1079" t="str">
        <f t="shared" ca="1" si="202"/>
        <v>C:AP</v>
      </c>
      <c r="P1079" t="str">
        <f t="shared" ca="1" si="203"/>
        <v>C9:AP9</v>
      </c>
    </row>
    <row r="1080" spans="1:16">
      <c r="A1080" t="str">
        <f t="shared" si="204"/>
        <v>34</v>
      </c>
      <c r="B1080" t="str">
        <f t="shared" ca="1" si="205"/>
        <v>PE</v>
      </c>
      <c r="C1080" t="str">
        <f t="shared" si="197"/>
        <v>G-9PE</v>
      </c>
      <c r="D1080" t="s">
        <v>1494</v>
      </c>
      <c r="E1080">
        <f t="shared" ca="1" si="196"/>
        <v>0</v>
      </c>
      <c r="H1080" t="str">
        <f t="shared" ca="1" si="206"/>
        <v>'GOOD PE'!</v>
      </c>
      <c r="I1080" s="463">
        <f t="shared" ca="1" si="198"/>
        <v>0</v>
      </c>
      <c r="J1080" s="463">
        <f t="shared" ca="1" si="199"/>
        <v>0</v>
      </c>
      <c r="K1080">
        <f t="shared" ca="1" si="200"/>
        <v>0</v>
      </c>
      <c r="L1080">
        <f t="shared" ca="1" si="201"/>
        <v>0</v>
      </c>
      <c r="M1080" t="str">
        <f t="shared" ca="1" si="207"/>
        <v>'GOOD PE'!</v>
      </c>
      <c r="N1080">
        <f t="shared" ca="1" si="207"/>
        <v>0</v>
      </c>
      <c r="O1080" t="str">
        <f t="shared" ca="1" si="202"/>
        <v>C:AP</v>
      </c>
      <c r="P1080" t="str">
        <f t="shared" ca="1" si="203"/>
        <v>C9:AP9</v>
      </c>
    </row>
    <row r="1081" spans="1:16">
      <c r="A1081" t="str">
        <f t="shared" si="204"/>
        <v>35</v>
      </c>
      <c r="B1081" t="str">
        <f t="shared" ca="1" si="205"/>
        <v>PE</v>
      </c>
      <c r="C1081" t="str">
        <f t="shared" si="197"/>
        <v>G-9PE</v>
      </c>
      <c r="D1081" t="s">
        <v>1495</v>
      </c>
      <c r="E1081">
        <f t="shared" ca="1" si="196"/>
        <v>0</v>
      </c>
      <c r="H1081" t="str">
        <f t="shared" ca="1" si="206"/>
        <v>'GOOD PE'!</v>
      </c>
      <c r="I1081" s="463">
        <f t="shared" ca="1" si="198"/>
        <v>0</v>
      </c>
      <c r="J1081" s="463">
        <f t="shared" ca="1" si="199"/>
        <v>0</v>
      </c>
      <c r="K1081">
        <f t="shared" ca="1" si="200"/>
        <v>0</v>
      </c>
      <c r="L1081">
        <f t="shared" ca="1" si="201"/>
        <v>0</v>
      </c>
      <c r="M1081" t="str">
        <f t="shared" ca="1" si="207"/>
        <v>'GOOD PE'!</v>
      </c>
      <c r="N1081">
        <f t="shared" ca="1" si="207"/>
        <v>0</v>
      </c>
      <c r="O1081" t="str">
        <f t="shared" ca="1" si="202"/>
        <v>C:AP</v>
      </c>
      <c r="P1081" t="str">
        <f t="shared" ca="1" si="203"/>
        <v>C9:AP9</v>
      </c>
    </row>
    <row r="1082" spans="1:16">
      <c r="A1082" t="str">
        <f t="shared" si="204"/>
        <v>36</v>
      </c>
      <c r="B1082" t="str">
        <f t="shared" ca="1" si="205"/>
        <v>PE</v>
      </c>
      <c r="C1082" t="str">
        <f t="shared" si="197"/>
        <v>G-9PE</v>
      </c>
      <c r="D1082" t="s">
        <v>1496</v>
      </c>
      <c r="E1082">
        <f t="shared" ca="1" si="196"/>
        <v>0</v>
      </c>
      <c r="H1082" t="str">
        <f t="shared" ca="1" si="206"/>
        <v>'GOOD PE'!</v>
      </c>
      <c r="I1082" s="463">
        <f t="shared" ca="1" si="198"/>
        <v>0</v>
      </c>
      <c r="J1082" s="463">
        <f t="shared" ca="1" si="199"/>
        <v>0</v>
      </c>
      <c r="K1082">
        <f t="shared" ca="1" si="200"/>
        <v>0</v>
      </c>
      <c r="L1082">
        <f t="shared" ca="1" si="201"/>
        <v>0</v>
      </c>
      <c r="M1082" t="str">
        <f t="shared" ca="1" si="207"/>
        <v>'GOOD PE'!</v>
      </c>
      <c r="N1082">
        <f t="shared" ca="1" si="207"/>
        <v>0</v>
      </c>
      <c r="O1082" t="str">
        <f t="shared" ca="1" si="202"/>
        <v>C:AP</v>
      </c>
      <c r="P1082" t="str">
        <f t="shared" ca="1" si="203"/>
        <v>C9:AP9</v>
      </c>
    </row>
    <row r="1083" spans="1:16">
      <c r="A1083" t="str">
        <f t="shared" si="204"/>
        <v>01</v>
      </c>
      <c r="B1083" t="str">
        <f t="shared" ca="1" si="205"/>
        <v>PU</v>
      </c>
      <c r="C1083" t="str">
        <f t="shared" si="197"/>
        <v>G-9PU</v>
      </c>
      <c r="D1083" t="s">
        <v>1193</v>
      </c>
      <c r="E1083">
        <f t="shared" ca="1" si="196"/>
        <v>0</v>
      </c>
      <c r="H1083" t="str">
        <f t="shared" ca="1" si="206"/>
        <v>'GOOD PU'!</v>
      </c>
      <c r="I1083" s="463">
        <f t="shared" ca="1" si="198"/>
        <v>0</v>
      </c>
      <c r="J1083" s="463">
        <f t="shared" ca="1" si="199"/>
        <v>0</v>
      </c>
      <c r="K1083">
        <f t="shared" ca="1" si="200"/>
        <v>0</v>
      </c>
      <c r="L1083" t="str">
        <f t="shared" ca="1" si="201"/>
        <v>'GOOD PU'!</v>
      </c>
      <c r="M1083">
        <f t="shared" ca="1" si="207"/>
        <v>0</v>
      </c>
      <c r="N1083">
        <f t="shared" ca="1" si="207"/>
        <v>0</v>
      </c>
      <c r="O1083" t="str">
        <f t="shared" ca="1" si="202"/>
        <v>D:t</v>
      </c>
      <c r="P1083" t="str">
        <f t="shared" ca="1" si="203"/>
        <v>D9:t9</v>
      </c>
    </row>
    <row r="1084" spans="1:16">
      <c r="A1084" t="str">
        <f t="shared" si="204"/>
        <v>02</v>
      </c>
      <c r="B1084" t="str">
        <f t="shared" ca="1" si="205"/>
        <v>PU</v>
      </c>
      <c r="C1084" t="str">
        <f t="shared" si="197"/>
        <v>G-9PU</v>
      </c>
      <c r="D1084" t="s">
        <v>1194</v>
      </c>
      <c r="E1084">
        <f t="shared" ca="1" si="196"/>
        <v>0</v>
      </c>
      <c r="H1084" t="str">
        <f t="shared" ca="1" si="206"/>
        <v>'GOOD PU'!</v>
      </c>
      <c r="I1084" s="463">
        <f t="shared" ca="1" si="198"/>
        <v>0</v>
      </c>
      <c r="J1084" s="463">
        <f t="shared" ca="1" si="199"/>
        <v>0</v>
      </c>
      <c r="K1084">
        <f t="shared" ca="1" si="200"/>
        <v>0</v>
      </c>
      <c r="L1084" t="str">
        <f t="shared" ca="1" si="201"/>
        <v>'GOOD PU'!</v>
      </c>
      <c r="M1084">
        <f t="shared" ca="1" si="207"/>
        <v>0</v>
      </c>
      <c r="N1084">
        <f t="shared" ca="1" si="207"/>
        <v>0</v>
      </c>
      <c r="O1084" t="str">
        <f t="shared" ca="1" si="202"/>
        <v>D:t</v>
      </c>
      <c r="P1084" t="str">
        <f t="shared" ca="1" si="203"/>
        <v>D9:t9</v>
      </c>
    </row>
    <row r="1085" spans="1:16">
      <c r="A1085" t="str">
        <f t="shared" si="204"/>
        <v>03</v>
      </c>
      <c r="B1085" t="str">
        <f t="shared" ca="1" si="205"/>
        <v>PU</v>
      </c>
      <c r="C1085" t="str">
        <f t="shared" si="197"/>
        <v>G-9PU</v>
      </c>
      <c r="D1085" t="s">
        <v>1195</v>
      </c>
      <c r="E1085">
        <f t="shared" ca="1" si="196"/>
        <v>0</v>
      </c>
      <c r="H1085" t="str">
        <f t="shared" ca="1" si="206"/>
        <v>'GOOD PU'!</v>
      </c>
      <c r="I1085" s="463">
        <f t="shared" ca="1" si="198"/>
        <v>0</v>
      </c>
      <c r="J1085" s="463">
        <f t="shared" ca="1" si="199"/>
        <v>0</v>
      </c>
      <c r="K1085">
        <f t="shared" ca="1" si="200"/>
        <v>0</v>
      </c>
      <c r="L1085" t="str">
        <f t="shared" ca="1" si="201"/>
        <v>'GOOD PU'!</v>
      </c>
      <c r="M1085">
        <f t="shared" ca="1" si="207"/>
        <v>0</v>
      </c>
      <c r="N1085">
        <f t="shared" ca="1" si="207"/>
        <v>0</v>
      </c>
      <c r="O1085" t="str">
        <f t="shared" ca="1" si="202"/>
        <v>D:t</v>
      </c>
      <c r="P1085" t="str">
        <f t="shared" ca="1" si="203"/>
        <v>D9:t9</v>
      </c>
    </row>
    <row r="1086" spans="1:16">
      <c r="A1086" t="str">
        <f t="shared" si="204"/>
        <v>04</v>
      </c>
      <c r="B1086" t="str">
        <f t="shared" ca="1" si="205"/>
        <v>PU</v>
      </c>
      <c r="C1086" t="str">
        <f t="shared" si="197"/>
        <v>G-9PU</v>
      </c>
      <c r="D1086" t="s">
        <v>1196</v>
      </c>
      <c r="E1086">
        <f t="shared" ca="1" si="196"/>
        <v>0</v>
      </c>
      <c r="H1086" t="str">
        <f t="shared" ca="1" si="206"/>
        <v>'GOOD PU'!</v>
      </c>
      <c r="I1086" s="463">
        <f t="shared" ca="1" si="198"/>
        <v>0</v>
      </c>
      <c r="J1086" s="463">
        <f t="shared" ca="1" si="199"/>
        <v>0</v>
      </c>
      <c r="K1086">
        <f t="shared" ca="1" si="200"/>
        <v>0</v>
      </c>
      <c r="L1086" t="str">
        <f t="shared" ca="1" si="201"/>
        <v>'GOOD PU'!</v>
      </c>
      <c r="M1086">
        <f t="shared" ca="1" si="207"/>
        <v>0</v>
      </c>
      <c r="N1086">
        <f t="shared" ca="1" si="207"/>
        <v>0</v>
      </c>
      <c r="O1086" t="str">
        <f t="shared" ca="1" si="202"/>
        <v>D:t</v>
      </c>
      <c r="P1086" t="str">
        <f t="shared" ca="1" si="203"/>
        <v>D9:t9</v>
      </c>
    </row>
    <row r="1087" spans="1:16">
      <c r="A1087" t="str">
        <f t="shared" si="204"/>
        <v>05</v>
      </c>
      <c r="B1087" t="str">
        <f t="shared" ca="1" si="205"/>
        <v>PU</v>
      </c>
      <c r="C1087" t="str">
        <f t="shared" si="197"/>
        <v>G-9PU</v>
      </c>
      <c r="D1087" t="s">
        <v>1197</v>
      </c>
      <c r="E1087">
        <f t="shared" ca="1" si="196"/>
        <v>0</v>
      </c>
      <c r="H1087" t="str">
        <f t="shared" ca="1" si="206"/>
        <v>'GOOD PU'!</v>
      </c>
      <c r="I1087" s="463">
        <f t="shared" ca="1" si="198"/>
        <v>0</v>
      </c>
      <c r="J1087" s="463">
        <f t="shared" ca="1" si="199"/>
        <v>0</v>
      </c>
      <c r="K1087">
        <f t="shared" ca="1" si="200"/>
        <v>0</v>
      </c>
      <c r="L1087" t="str">
        <f t="shared" ca="1" si="201"/>
        <v>'GOOD PU'!</v>
      </c>
      <c r="M1087">
        <f t="shared" ca="1" si="207"/>
        <v>0</v>
      </c>
      <c r="N1087">
        <f t="shared" ca="1" si="207"/>
        <v>0</v>
      </c>
      <c r="O1087" t="str">
        <f t="shared" ca="1" si="202"/>
        <v>D:t</v>
      </c>
      <c r="P1087" t="str">
        <f t="shared" ca="1" si="203"/>
        <v>D9:t9</v>
      </c>
    </row>
    <row r="1088" spans="1:16">
      <c r="A1088" t="str">
        <f t="shared" si="204"/>
        <v>06</v>
      </c>
      <c r="B1088" t="str">
        <f t="shared" ca="1" si="205"/>
        <v>PU</v>
      </c>
      <c r="C1088" t="str">
        <f t="shared" si="197"/>
        <v>G-9PU</v>
      </c>
      <c r="D1088" t="s">
        <v>1198</v>
      </c>
      <c r="E1088">
        <f t="shared" ca="1" si="196"/>
        <v>0</v>
      </c>
      <c r="H1088" t="str">
        <f t="shared" ca="1" si="206"/>
        <v>'GOOD PU'!</v>
      </c>
      <c r="I1088" s="463">
        <f t="shared" ca="1" si="198"/>
        <v>0</v>
      </c>
      <c r="J1088" s="463">
        <f t="shared" ca="1" si="199"/>
        <v>0</v>
      </c>
      <c r="K1088">
        <f t="shared" ca="1" si="200"/>
        <v>0</v>
      </c>
      <c r="L1088" t="str">
        <f t="shared" ca="1" si="201"/>
        <v>'GOOD PU'!</v>
      </c>
      <c r="M1088">
        <f t="shared" ca="1" si="207"/>
        <v>0</v>
      </c>
      <c r="N1088">
        <f t="shared" ca="1" si="207"/>
        <v>0</v>
      </c>
      <c r="O1088" t="str">
        <f t="shared" ca="1" si="202"/>
        <v>D:t</v>
      </c>
      <c r="P1088" t="str">
        <f t="shared" ca="1" si="203"/>
        <v>D9:t9</v>
      </c>
    </row>
    <row r="1089" spans="1:16">
      <c r="A1089" t="str">
        <f t="shared" si="204"/>
        <v>09</v>
      </c>
      <c r="B1089" t="str">
        <f t="shared" ca="1" si="205"/>
        <v>PU</v>
      </c>
      <c r="C1089" t="str">
        <f t="shared" si="197"/>
        <v>G-9PU</v>
      </c>
      <c r="D1089" t="s">
        <v>1199</v>
      </c>
      <c r="E1089">
        <f t="shared" ca="1" si="196"/>
        <v>0</v>
      </c>
      <c r="H1089" t="str">
        <f t="shared" ca="1" si="206"/>
        <v>'GOOD PU'!</v>
      </c>
      <c r="I1089" s="463">
        <f t="shared" ca="1" si="198"/>
        <v>0</v>
      </c>
      <c r="J1089" s="463">
        <f t="shared" ca="1" si="199"/>
        <v>0</v>
      </c>
      <c r="K1089">
        <f t="shared" ca="1" si="200"/>
        <v>0</v>
      </c>
      <c r="L1089" t="str">
        <f t="shared" ca="1" si="201"/>
        <v>'GOOD PU'!</v>
      </c>
      <c r="M1089">
        <f t="shared" ca="1" si="207"/>
        <v>0</v>
      </c>
      <c r="N1089">
        <f t="shared" ca="1" si="207"/>
        <v>0</v>
      </c>
      <c r="O1089" t="str">
        <f t="shared" ca="1" si="202"/>
        <v>D:t</v>
      </c>
      <c r="P1089" t="str">
        <f t="shared" ca="1" si="203"/>
        <v>D9:t9</v>
      </c>
    </row>
    <row r="1090" spans="1:16">
      <c r="A1090" t="str">
        <f t="shared" si="204"/>
        <v>11</v>
      </c>
      <c r="B1090" t="str">
        <f t="shared" ca="1" si="205"/>
        <v>PU</v>
      </c>
      <c r="C1090" t="str">
        <f t="shared" si="197"/>
        <v>G-9PU</v>
      </c>
      <c r="D1090" t="s">
        <v>1200</v>
      </c>
      <c r="E1090">
        <f t="shared" ca="1" si="196"/>
        <v>0</v>
      </c>
      <c r="H1090" t="str">
        <f t="shared" ca="1" si="206"/>
        <v>'GOOD PU'!</v>
      </c>
      <c r="I1090" s="463">
        <f t="shared" ca="1" si="198"/>
        <v>0</v>
      </c>
      <c r="J1090" s="463">
        <f t="shared" ca="1" si="199"/>
        <v>0</v>
      </c>
      <c r="K1090">
        <f t="shared" ca="1" si="200"/>
        <v>0</v>
      </c>
      <c r="L1090" t="str">
        <f t="shared" ca="1" si="201"/>
        <v>'GOOD PU'!</v>
      </c>
      <c r="M1090">
        <f t="shared" ca="1" si="207"/>
        <v>0</v>
      </c>
      <c r="N1090">
        <f t="shared" ca="1" si="207"/>
        <v>0</v>
      </c>
      <c r="O1090" t="str">
        <f t="shared" ca="1" si="202"/>
        <v>D:t</v>
      </c>
      <c r="P1090" t="str">
        <f t="shared" ca="1" si="203"/>
        <v>D9:t9</v>
      </c>
    </row>
    <row r="1091" spans="1:16">
      <c r="A1091" t="str">
        <f t="shared" si="204"/>
        <v>12</v>
      </c>
      <c r="B1091" t="str">
        <f t="shared" ca="1" si="205"/>
        <v>PU</v>
      </c>
      <c r="C1091" t="str">
        <f t="shared" si="197"/>
        <v>G-9PU</v>
      </c>
      <c r="D1091" t="s">
        <v>1201</v>
      </c>
      <c r="E1091">
        <f t="shared" ca="1" si="196"/>
        <v>0</v>
      </c>
      <c r="H1091" t="str">
        <f t="shared" ca="1" si="206"/>
        <v>'GOOD PU'!</v>
      </c>
      <c r="I1091" s="463">
        <f t="shared" ca="1" si="198"/>
        <v>0</v>
      </c>
      <c r="J1091" s="463">
        <f t="shared" ca="1" si="199"/>
        <v>0</v>
      </c>
      <c r="K1091">
        <f t="shared" ca="1" si="200"/>
        <v>0</v>
      </c>
      <c r="L1091" t="str">
        <f t="shared" ca="1" si="201"/>
        <v>'GOOD PU'!</v>
      </c>
      <c r="M1091">
        <f t="shared" ca="1" si="207"/>
        <v>0</v>
      </c>
      <c r="N1091">
        <f t="shared" ca="1" si="207"/>
        <v>0</v>
      </c>
      <c r="O1091" t="str">
        <f t="shared" ca="1" si="202"/>
        <v>D:t</v>
      </c>
      <c r="P1091" t="str">
        <f t="shared" ca="1" si="203"/>
        <v>D9:t9</v>
      </c>
    </row>
    <row r="1092" spans="1:16">
      <c r="A1092" t="str">
        <f t="shared" si="204"/>
        <v>14</v>
      </c>
      <c r="B1092" t="str">
        <f t="shared" ca="1" si="205"/>
        <v>PU</v>
      </c>
      <c r="C1092" t="str">
        <f t="shared" si="197"/>
        <v>G-9PU</v>
      </c>
      <c r="D1092" t="s">
        <v>1202</v>
      </c>
      <c r="E1092">
        <f t="shared" ca="1" si="196"/>
        <v>0</v>
      </c>
      <c r="H1092" t="str">
        <f t="shared" ca="1" si="206"/>
        <v>'GOOD PU'!</v>
      </c>
      <c r="I1092" s="463">
        <f t="shared" ca="1" si="198"/>
        <v>0</v>
      </c>
      <c r="J1092" s="463">
        <f t="shared" ca="1" si="199"/>
        <v>0</v>
      </c>
      <c r="K1092">
        <f t="shared" ca="1" si="200"/>
        <v>0</v>
      </c>
      <c r="L1092" t="str">
        <f t="shared" ca="1" si="201"/>
        <v>'GOOD PU'!</v>
      </c>
      <c r="M1092">
        <f t="shared" ca="1" si="207"/>
        <v>0</v>
      </c>
      <c r="N1092">
        <f t="shared" ca="1" si="207"/>
        <v>0</v>
      </c>
      <c r="O1092" t="str">
        <f t="shared" ca="1" si="202"/>
        <v>D:t</v>
      </c>
      <c r="P1092" t="str">
        <f t="shared" ca="1" si="203"/>
        <v>D9:t9</v>
      </c>
    </row>
    <row r="1093" spans="1:16">
      <c r="A1093" t="str">
        <f t="shared" ref="A1093:A1156" si="208">IF(LEFT(RIGHT(D1093,3),1)="-",RIGHT(D1093,2),RIGHT(D1093,3))</f>
        <v>01</v>
      </c>
      <c r="B1093" t="str">
        <f t="shared" ref="B1093:B1156" ca="1" si="209">VLOOKUP(H1093,$A$1:$K$5,11,FALSE)</f>
        <v>PE</v>
      </c>
      <c r="C1093" t="str">
        <f t="shared" si="197"/>
        <v>DCF-PE</v>
      </c>
      <c r="D1093" t="s">
        <v>577</v>
      </c>
      <c r="E1093">
        <f t="shared" ca="1" si="196"/>
        <v>0</v>
      </c>
      <c r="H1093" t="str">
        <f t="shared" ref="H1093:H1156" ca="1" si="210">IF(I1093&lt;&gt;0,I1093,IF(J1093&lt;&gt;0,J1093,IF(K1093&lt;&gt;0,K1093,IF(L1093&lt;&gt;0,L1093,IF(M1093&lt;&gt;0,M1093,"")))))</f>
        <v>'GOOD PE'!</v>
      </c>
      <c r="I1093" s="463">
        <f t="shared" ca="1" si="198"/>
        <v>0</v>
      </c>
      <c r="J1093" s="463">
        <f t="shared" ca="1" si="199"/>
        <v>0</v>
      </c>
      <c r="K1093">
        <f t="shared" ca="1" si="200"/>
        <v>0</v>
      </c>
      <c r="L1093">
        <f t="shared" ca="1" si="201"/>
        <v>0</v>
      </c>
      <c r="M1093" t="str">
        <f t="shared" ca="1" si="207"/>
        <v>'GOOD PE'!</v>
      </c>
      <c r="N1093">
        <f t="shared" ca="1" si="207"/>
        <v>0</v>
      </c>
      <c r="O1093" t="str">
        <f t="shared" ca="1" si="202"/>
        <v>C:AP</v>
      </c>
      <c r="P1093" t="str">
        <f t="shared" ca="1" si="203"/>
        <v>C9:AP9</v>
      </c>
    </row>
    <row r="1094" spans="1:16">
      <c r="A1094" t="str">
        <f t="shared" si="208"/>
        <v>02</v>
      </c>
      <c r="B1094" t="str">
        <f t="shared" ca="1" si="209"/>
        <v>PE</v>
      </c>
      <c r="C1094" t="str">
        <f t="shared" si="197"/>
        <v>DCF-PE</v>
      </c>
      <c r="D1094" t="s">
        <v>578</v>
      </c>
      <c r="E1094">
        <f t="shared" ca="1" si="196"/>
        <v>0</v>
      </c>
      <c r="H1094" t="str">
        <f t="shared" ca="1" si="210"/>
        <v>'GOOD PE'!</v>
      </c>
      <c r="I1094" s="463">
        <f t="shared" ca="1" si="198"/>
        <v>0</v>
      </c>
      <c r="J1094" s="463">
        <f t="shared" ca="1" si="199"/>
        <v>0</v>
      </c>
      <c r="K1094">
        <f t="shared" ca="1" si="200"/>
        <v>0</v>
      </c>
      <c r="L1094">
        <f t="shared" ca="1" si="201"/>
        <v>0</v>
      </c>
      <c r="M1094" t="str">
        <f t="shared" ref="M1094:N1157" ca="1" si="211">IF(IFERROR(VLOOKUP($C1094,INDIRECT(M$12&amp;$H$10),1,FALSE),0)&lt;&gt;0,M$12,0)</f>
        <v>'GOOD PE'!</v>
      </c>
      <c r="N1094">
        <f t="shared" ca="1" si="211"/>
        <v>0</v>
      </c>
      <c r="O1094" t="str">
        <f t="shared" ca="1" si="202"/>
        <v>C:AP</v>
      </c>
      <c r="P1094" t="str">
        <f t="shared" ca="1" si="203"/>
        <v>C9:AP9</v>
      </c>
    </row>
    <row r="1095" spans="1:16">
      <c r="A1095" t="str">
        <f t="shared" si="208"/>
        <v>03</v>
      </c>
      <c r="B1095" t="str">
        <f t="shared" ca="1" si="209"/>
        <v>PE</v>
      </c>
      <c r="C1095" t="str">
        <f t="shared" si="197"/>
        <v>DCF-PE</v>
      </c>
      <c r="D1095" t="s">
        <v>579</v>
      </c>
      <c r="E1095">
        <f t="shared" ca="1" si="196"/>
        <v>0</v>
      </c>
      <c r="H1095" t="str">
        <f t="shared" ca="1" si="210"/>
        <v>'GOOD PE'!</v>
      </c>
      <c r="I1095" s="463">
        <f t="shared" ca="1" si="198"/>
        <v>0</v>
      </c>
      <c r="J1095" s="463">
        <f t="shared" ca="1" si="199"/>
        <v>0</v>
      </c>
      <c r="K1095">
        <f t="shared" ca="1" si="200"/>
        <v>0</v>
      </c>
      <c r="L1095">
        <f t="shared" ca="1" si="201"/>
        <v>0</v>
      </c>
      <c r="M1095" t="str">
        <f t="shared" ca="1" si="211"/>
        <v>'GOOD PE'!</v>
      </c>
      <c r="N1095">
        <f t="shared" ca="1" si="211"/>
        <v>0</v>
      </c>
      <c r="O1095" t="str">
        <f t="shared" ca="1" si="202"/>
        <v>C:AP</v>
      </c>
      <c r="P1095" t="str">
        <f t="shared" ca="1" si="203"/>
        <v>C9:AP9</v>
      </c>
    </row>
    <row r="1096" spans="1:16">
      <c r="A1096" t="str">
        <f t="shared" si="208"/>
        <v>04</v>
      </c>
      <c r="B1096" t="str">
        <f t="shared" ca="1" si="209"/>
        <v>PE</v>
      </c>
      <c r="C1096" t="str">
        <f t="shared" si="197"/>
        <v>DCF-PE</v>
      </c>
      <c r="D1096" t="s">
        <v>580</v>
      </c>
      <c r="E1096">
        <f t="shared" ca="1" si="196"/>
        <v>0</v>
      </c>
      <c r="H1096" t="str">
        <f t="shared" ca="1" si="210"/>
        <v>'GOOD PE'!</v>
      </c>
      <c r="I1096" s="463">
        <f t="shared" ca="1" si="198"/>
        <v>0</v>
      </c>
      <c r="J1096" s="463">
        <f t="shared" ca="1" si="199"/>
        <v>0</v>
      </c>
      <c r="K1096">
        <f t="shared" ca="1" si="200"/>
        <v>0</v>
      </c>
      <c r="L1096">
        <f t="shared" ca="1" si="201"/>
        <v>0</v>
      </c>
      <c r="M1096" t="str">
        <f t="shared" ca="1" si="211"/>
        <v>'GOOD PE'!</v>
      </c>
      <c r="N1096">
        <f t="shared" ca="1" si="211"/>
        <v>0</v>
      </c>
      <c r="O1096" t="str">
        <f t="shared" ca="1" si="202"/>
        <v>C:AP</v>
      </c>
      <c r="P1096" t="str">
        <f t="shared" ca="1" si="203"/>
        <v>C9:AP9</v>
      </c>
    </row>
    <row r="1097" spans="1:16">
      <c r="A1097" t="str">
        <f t="shared" si="208"/>
        <v>05</v>
      </c>
      <c r="B1097" t="str">
        <f t="shared" ca="1" si="209"/>
        <v>PE</v>
      </c>
      <c r="C1097" t="str">
        <f t="shared" si="197"/>
        <v>DCF-PE</v>
      </c>
      <c r="D1097" t="s">
        <v>581</v>
      </c>
      <c r="E1097">
        <f t="shared" ca="1" si="196"/>
        <v>0</v>
      </c>
      <c r="H1097" t="str">
        <f t="shared" ca="1" si="210"/>
        <v>'GOOD PE'!</v>
      </c>
      <c r="I1097" s="463">
        <f t="shared" ca="1" si="198"/>
        <v>0</v>
      </c>
      <c r="J1097" s="463">
        <f t="shared" ca="1" si="199"/>
        <v>0</v>
      </c>
      <c r="K1097">
        <f t="shared" ca="1" si="200"/>
        <v>0</v>
      </c>
      <c r="L1097">
        <f t="shared" ca="1" si="201"/>
        <v>0</v>
      </c>
      <c r="M1097" t="str">
        <f t="shared" ca="1" si="211"/>
        <v>'GOOD PE'!</v>
      </c>
      <c r="N1097">
        <f t="shared" ca="1" si="211"/>
        <v>0</v>
      </c>
      <c r="O1097" t="str">
        <f t="shared" ca="1" si="202"/>
        <v>C:AP</v>
      </c>
      <c r="P1097" t="str">
        <f t="shared" ca="1" si="203"/>
        <v>C9:AP9</v>
      </c>
    </row>
    <row r="1098" spans="1:16">
      <c r="A1098" t="str">
        <f t="shared" si="208"/>
        <v>06</v>
      </c>
      <c r="B1098" t="str">
        <f t="shared" ca="1" si="209"/>
        <v>PE</v>
      </c>
      <c r="C1098" t="str">
        <f t="shared" si="197"/>
        <v>DCF-PE</v>
      </c>
      <c r="D1098" t="s">
        <v>582</v>
      </c>
      <c r="E1098">
        <f t="shared" ca="1" si="196"/>
        <v>0</v>
      </c>
      <c r="H1098" t="str">
        <f t="shared" ca="1" si="210"/>
        <v>'GOOD PE'!</v>
      </c>
      <c r="I1098" s="463">
        <f t="shared" ca="1" si="198"/>
        <v>0</v>
      </c>
      <c r="J1098" s="463">
        <f t="shared" ca="1" si="199"/>
        <v>0</v>
      </c>
      <c r="K1098">
        <f t="shared" ca="1" si="200"/>
        <v>0</v>
      </c>
      <c r="L1098">
        <f t="shared" ca="1" si="201"/>
        <v>0</v>
      </c>
      <c r="M1098" t="str">
        <f t="shared" ca="1" si="211"/>
        <v>'GOOD PE'!</v>
      </c>
      <c r="N1098">
        <f t="shared" ca="1" si="211"/>
        <v>0</v>
      </c>
      <c r="O1098" t="str">
        <f t="shared" ca="1" si="202"/>
        <v>C:AP</v>
      </c>
      <c r="P1098" t="str">
        <f t="shared" ca="1" si="203"/>
        <v>C9:AP9</v>
      </c>
    </row>
    <row r="1099" spans="1:16">
      <c r="A1099" t="str">
        <f t="shared" si="208"/>
        <v>07</v>
      </c>
      <c r="B1099" t="str">
        <f t="shared" ca="1" si="209"/>
        <v>PE</v>
      </c>
      <c r="C1099" t="str">
        <f t="shared" si="197"/>
        <v>DCF-PE</v>
      </c>
      <c r="D1099" t="s">
        <v>583</v>
      </c>
      <c r="E1099">
        <f t="shared" ca="1" si="196"/>
        <v>0</v>
      </c>
      <c r="H1099" t="str">
        <f t="shared" ca="1" si="210"/>
        <v>'GOOD PE'!</v>
      </c>
      <c r="I1099" s="463">
        <f t="shared" ca="1" si="198"/>
        <v>0</v>
      </c>
      <c r="J1099" s="463">
        <f t="shared" ca="1" si="199"/>
        <v>0</v>
      </c>
      <c r="K1099">
        <f t="shared" ca="1" si="200"/>
        <v>0</v>
      </c>
      <c r="L1099">
        <f t="shared" ca="1" si="201"/>
        <v>0</v>
      </c>
      <c r="M1099" t="str">
        <f t="shared" ca="1" si="211"/>
        <v>'GOOD PE'!</v>
      </c>
      <c r="N1099">
        <f t="shared" ca="1" si="211"/>
        <v>0</v>
      </c>
      <c r="O1099" t="str">
        <f t="shared" ca="1" si="202"/>
        <v>C:AP</v>
      </c>
      <c r="P1099" t="str">
        <f t="shared" ca="1" si="203"/>
        <v>C9:AP9</v>
      </c>
    </row>
    <row r="1100" spans="1:16">
      <c r="A1100" t="str">
        <f t="shared" si="208"/>
        <v>08</v>
      </c>
      <c r="B1100" t="str">
        <f t="shared" ca="1" si="209"/>
        <v>PE</v>
      </c>
      <c r="C1100" t="str">
        <f t="shared" si="197"/>
        <v>DCF-PE</v>
      </c>
      <c r="D1100" t="s">
        <v>584</v>
      </c>
      <c r="E1100">
        <f t="shared" ca="1" si="196"/>
        <v>0</v>
      </c>
      <c r="H1100" t="str">
        <f t="shared" ca="1" si="210"/>
        <v>'GOOD PE'!</v>
      </c>
      <c r="I1100" s="463">
        <f t="shared" ca="1" si="198"/>
        <v>0</v>
      </c>
      <c r="J1100" s="463">
        <f t="shared" ca="1" si="199"/>
        <v>0</v>
      </c>
      <c r="K1100">
        <f t="shared" ca="1" si="200"/>
        <v>0</v>
      </c>
      <c r="L1100">
        <f t="shared" ca="1" si="201"/>
        <v>0</v>
      </c>
      <c r="M1100" t="str">
        <f t="shared" ca="1" si="211"/>
        <v>'GOOD PE'!</v>
      </c>
      <c r="N1100">
        <f t="shared" ca="1" si="211"/>
        <v>0</v>
      </c>
      <c r="O1100" t="str">
        <f t="shared" ca="1" si="202"/>
        <v>C:AP</v>
      </c>
      <c r="P1100" t="str">
        <f t="shared" ca="1" si="203"/>
        <v>C9:AP9</v>
      </c>
    </row>
    <row r="1101" spans="1:16">
      <c r="A1101" t="str">
        <f t="shared" si="208"/>
        <v>09</v>
      </c>
      <c r="B1101" t="str">
        <f t="shared" ca="1" si="209"/>
        <v>PE</v>
      </c>
      <c r="C1101" t="str">
        <f t="shared" si="197"/>
        <v>DCF-PE</v>
      </c>
      <c r="D1101" t="s">
        <v>585</v>
      </c>
      <c r="E1101">
        <f t="shared" ref="E1101:E1164" ca="1" si="212">IFERROR(VLOOKUP(C1101,INDIRECT($H1101&amp;$O1101),MATCH($A1101,INDIRECT($H1101&amp;$P1101),0),FALSE),0)</f>
        <v>0</v>
      </c>
      <c r="H1101" t="str">
        <f t="shared" ca="1" si="210"/>
        <v>'GOOD PE'!</v>
      </c>
      <c r="I1101" s="463">
        <f t="shared" ca="1" si="198"/>
        <v>0</v>
      </c>
      <c r="J1101" s="463">
        <f t="shared" ca="1" si="199"/>
        <v>0</v>
      </c>
      <c r="K1101">
        <f t="shared" ca="1" si="200"/>
        <v>0</v>
      </c>
      <c r="L1101">
        <f t="shared" ca="1" si="201"/>
        <v>0</v>
      </c>
      <c r="M1101" t="str">
        <f t="shared" ca="1" si="211"/>
        <v>'GOOD PE'!</v>
      </c>
      <c r="N1101">
        <f t="shared" ca="1" si="211"/>
        <v>0</v>
      </c>
      <c r="O1101" t="str">
        <f t="shared" ca="1" si="202"/>
        <v>C:AP</v>
      </c>
      <c r="P1101" t="str">
        <f t="shared" ca="1" si="203"/>
        <v>C9:AP9</v>
      </c>
    </row>
    <row r="1102" spans="1:16">
      <c r="A1102" t="str">
        <f t="shared" si="208"/>
        <v>10</v>
      </c>
      <c r="B1102" t="str">
        <f t="shared" ca="1" si="209"/>
        <v>PE</v>
      </c>
      <c r="C1102" t="str">
        <f t="shared" ref="C1102:C1165" si="213">IF(RIGHT(LEFT(D1102,LEN(D1102)-3),1)="-",LEFT(D1102,LEN(D1102)-4),LEFT(D1102,LEN(D1102)-3))</f>
        <v>DCF-PE</v>
      </c>
      <c r="D1102" t="s">
        <v>586</v>
      </c>
      <c r="E1102">
        <f t="shared" ca="1" si="212"/>
        <v>0</v>
      </c>
      <c r="H1102" t="str">
        <f t="shared" ca="1" si="210"/>
        <v>'GOOD PE'!</v>
      </c>
      <c r="I1102" s="463">
        <f t="shared" ref="I1102:I1165" ca="1" si="214">IF(IFERROR(VLOOKUP($C1102,INDIRECT(I$12&amp;$H$6),1,FALSE),0)&lt;&gt;0,I$12,0)</f>
        <v>0</v>
      </c>
      <c r="J1102" s="463">
        <f t="shared" ref="J1102:J1165" ca="1" si="215">IF(IFERROR(VLOOKUP($C1102,INDIRECT(J$12&amp;$H$7),1,FALSE),0)&lt;&gt;0,J$12,0)</f>
        <v>0</v>
      </c>
      <c r="K1102">
        <f t="shared" ref="K1102:K1165" ca="1" si="216">IF(IFERROR(VLOOKUP($C1102,INDIRECT(K$12&amp;$H$8),1,FALSE),0)&lt;&gt;0,K$12,0)</f>
        <v>0</v>
      </c>
      <c r="L1102">
        <f t="shared" ref="L1102:L1165" ca="1" si="217">IF(IFERROR(VLOOKUP($C1102,INDIRECT(L$12&amp;$H$9),1,FALSE),0)&lt;&gt;0,L$12,0)</f>
        <v>0</v>
      </c>
      <c r="M1102" t="str">
        <f t="shared" ca="1" si="211"/>
        <v>'GOOD PE'!</v>
      </c>
      <c r="N1102">
        <f t="shared" ca="1" si="211"/>
        <v>0</v>
      </c>
      <c r="O1102" t="str">
        <f t="shared" ref="O1102:O1165" ca="1" si="218">VLOOKUP($H1102,$G$6:$I$10,2,FALSE)</f>
        <v>C:AP</v>
      </c>
      <c r="P1102" t="str">
        <f t="shared" ref="P1102:P1165" ca="1" si="219">VLOOKUP($H1102,$G$6:$I$10,3,FALSE)</f>
        <v>C9:AP9</v>
      </c>
    </row>
    <row r="1103" spans="1:16">
      <c r="A1103" t="str">
        <f t="shared" si="208"/>
        <v>11</v>
      </c>
      <c r="B1103" t="str">
        <f t="shared" ca="1" si="209"/>
        <v>PE</v>
      </c>
      <c r="C1103" t="str">
        <f t="shared" si="213"/>
        <v>DCF-PE</v>
      </c>
      <c r="D1103" t="s">
        <v>587</v>
      </c>
      <c r="E1103">
        <f t="shared" ca="1" si="212"/>
        <v>0</v>
      </c>
      <c r="H1103" t="str">
        <f t="shared" ca="1" si="210"/>
        <v>'GOOD PE'!</v>
      </c>
      <c r="I1103" s="463">
        <f t="shared" ca="1" si="214"/>
        <v>0</v>
      </c>
      <c r="J1103" s="463">
        <f t="shared" ca="1" si="215"/>
        <v>0</v>
      </c>
      <c r="K1103">
        <f t="shared" ca="1" si="216"/>
        <v>0</v>
      </c>
      <c r="L1103">
        <f t="shared" ca="1" si="217"/>
        <v>0</v>
      </c>
      <c r="M1103" t="str">
        <f t="shared" ca="1" si="211"/>
        <v>'GOOD PE'!</v>
      </c>
      <c r="N1103">
        <f t="shared" ca="1" si="211"/>
        <v>0</v>
      </c>
      <c r="O1103" t="str">
        <f t="shared" ca="1" si="218"/>
        <v>C:AP</v>
      </c>
      <c r="P1103" t="str">
        <f t="shared" ca="1" si="219"/>
        <v>C9:AP9</v>
      </c>
    </row>
    <row r="1104" spans="1:16">
      <c r="A1104" t="str">
        <f t="shared" si="208"/>
        <v>12</v>
      </c>
      <c r="B1104" t="str">
        <f t="shared" ca="1" si="209"/>
        <v>PE</v>
      </c>
      <c r="C1104" t="str">
        <f t="shared" si="213"/>
        <v>DCF-PE</v>
      </c>
      <c r="D1104" t="s">
        <v>588</v>
      </c>
      <c r="E1104">
        <f t="shared" ca="1" si="212"/>
        <v>0</v>
      </c>
      <c r="H1104" t="str">
        <f t="shared" ca="1" si="210"/>
        <v>'GOOD PE'!</v>
      </c>
      <c r="I1104" s="463">
        <f t="shared" ca="1" si="214"/>
        <v>0</v>
      </c>
      <c r="J1104" s="463">
        <f t="shared" ca="1" si="215"/>
        <v>0</v>
      </c>
      <c r="K1104">
        <f t="shared" ca="1" si="216"/>
        <v>0</v>
      </c>
      <c r="L1104">
        <f t="shared" ca="1" si="217"/>
        <v>0</v>
      </c>
      <c r="M1104" t="str">
        <f t="shared" ca="1" si="211"/>
        <v>'GOOD PE'!</v>
      </c>
      <c r="N1104">
        <f t="shared" ca="1" si="211"/>
        <v>0</v>
      </c>
      <c r="O1104" t="str">
        <f t="shared" ca="1" si="218"/>
        <v>C:AP</v>
      </c>
      <c r="P1104" t="str">
        <f t="shared" ca="1" si="219"/>
        <v>C9:AP9</v>
      </c>
    </row>
    <row r="1105" spans="1:16">
      <c r="A1105" t="str">
        <f t="shared" si="208"/>
        <v>13</v>
      </c>
      <c r="B1105" t="str">
        <f t="shared" ca="1" si="209"/>
        <v>PE</v>
      </c>
      <c r="C1105" t="str">
        <f t="shared" si="213"/>
        <v>DCF-PE</v>
      </c>
      <c r="D1105" t="s">
        <v>589</v>
      </c>
      <c r="E1105">
        <f t="shared" ca="1" si="212"/>
        <v>0</v>
      </c>
      <c r="H1105" t="str">
        <f t="shared" ca="1" si="210"/>
        <v>'GOOD PE'!</v>
      </c>
      <c r="I1105" s="463">
        <f t="shared" ca="1" si="214"/>
        <v>0</v>
      </c>
      <c r="J1105" s="463">
        <f t="shared" ca="1" si="215"/>
        <v>0</v>
      </c>
      <c r="K1105">
        <f t="shared" ca="1" si="216"/>
        <v>0</v>
      </c>
      <c r="L1105">
        <f t="shared" ca="1" si="217"/>
        <v>0</v>
      </c>
      <c r="M1105" t="str">
        <f t="shared" ca="1" si="211"/>
        <v>'GOOD PE'!</v>
      </c>
      <c r="N1105">
        <f t="shared" ca="1" si="211"/>
        <v>0</v>
      </c>
      <c r="O1105" t="str">
        <f t="shared" ca="1" si="218"/>
        <v>C:AP</v>
      </c>
      <c r="P1105" t="str">
        <f t="shared" ca="1" si="219"/>
        <v>C9:AP9</v>
      </c>
    </row>
    <row r="1106" spans="1:16">
      <c r="A1106" t="str">
        <f t="shared" si="208"/>
        <v>14</v>
      </c>
      <c r="B1106" t="str">
        <f t="shared" ca="1" si="209"/>
        <v>PE</v>
      </c>
      <c r="C1106" t="str">
        <f t="shared" si="213"/>
        <v>DCF-PE</v>
      </c>
      <c r="D1106" t="s">
        <v>590</v>
      </c>
      <c r="E1106">
        <f t="shared" ca="1" si="212"/>
        <v>0</v>
      </c>
      <c r="H1106" t="str">
        <f t="shared" ca="1" si="210"/>
        <v>'GOOD PE'!</v>
      </c>
      <c r="I1106" s="463">
        <f t="shared" ca="1" si="214"/>
        <v>0</v>
      </c>
      <c r="J1106" s="463">
        <f t="shared" ca="1" si="215"/>
        <v>0</v>
      </c>
      <c r="K1106">
        <f t="shared" ca="1" si="216"/>
        <v>0</v>
      </c>
      <c r="L1106">
        <f t="shared" ca="1" si="217"/>
        <v>0</v>
      </c>
      <c r="M1106" t="str">
        <f t="shared" ca="1" si="211"/>
        <v>'GOOD PE'!</v>
      </c>
      <c r="N1106">
        <f t="shared" ca="1" si="211"/>
        <v>0</v>
      </c>
      <c r="O1106" t="str">
        <f t="shared" ca="1" si="218"/>
        <v>C:AP</v>
      </c>
      <c r="P1106" t="str">
        <f t="shared" ca="1" si="219"/>
        <v>C9:AP9</v>
      </c>
    </row>
    <row r="1107" spans="1:16">
      <c r="A1107" t="str">
        <f t="shared" si="208"/>
        <v>15</v>
      </c>
      <c r="B1107" t="str">
        <f t="shared" ca="1" si="209"/>
        <v>PE</v>
      </c>
      <c r="C1107" t="str">
        <f t="shared" si="213"/>
        <v>DCF-PE</v>
      </c>
      <c r="D1107" t="s">
        <v>591</v>
      </c>
      <c r="E1107">
        <f t="shared" ca="1" si="212"/>
        <v>0</v>
      </c>
      <c r="H1107" t="str">
        <f t="shared" ca="1" si="210"/>
        <v>'GOOD PE'!</v>
      </c>
      <c r="I1107" s="463">
        <f t="shared" ca="1" si="214"/>
        <v>0</v>
      </c>
      <c r="J1107" s="463">
        <f t="shared" ca="1" si="215"/>
        <v>0</v>
      </c>
      <c r="K1107">
        <f t="shared" ca="1" si="216"/>
        <v>0</v>
      </c>
      <c r="L1107">
        <f t="shared" ca="1" si="217"/>
        <v>0</v>
      </c>
      <c r="M1107" t="str">
        <f t="shared" ca="1" si="211"/>
        <v>'GOOD PE'!</v>
      </c>
      <c r="N1107">
        <f t="shared" ca="1" si="211"/>
        <v>0</v>
      </c>
      <c r="O1107" t="str">
        <f t="shared" ca="1" si="218"/>
        <v>C:AP</v>
      </c>
      <c r="P1107" t="str">
        <f t="shared" ca="1" si="219"/>
        <v>C9:AP9</v>
      </c>
    </row>
    <row r="1108" spans="1:16">
      <c r="A1108" t="str">
        <f t="shared" si="208"/>
        <v>19</v>
      </c>
      <c r="B1108" t="str">
        <f t="shared" ca="1" si="209"/>
        <v>PE</v>
      </c>
      <c r="C1108" t="str">
        <f t="shared" si="213"/>
        <v>DCF-PE</v>
      </c>
      <c r="D1108" t="s">
        <v>1501</v>
      </c>
      <c r="E1108">
        <f t="shared" ca="1" si="212"/>
        <v>0</v>
      </c>
      <c r="H1108" t="str">
        <f t="shared" ca="1" si="210"/>
        <v>'GOOD PE'!</v>
      </c>
      <c r="I1108" s="463">
        <f t="shared" ca="1" si="214"/>
        <v>0</v>
      </c>
      <c r="J1108" s="463">
        <f t="shared" ca="1" si="215"/>
        <v>0</v>
      </c>
      <c r="K1108">
        <f t="shared" ca="1" si="216"/>
        <v>0</v>
      </c>
      <c r="L1108">
        <f t="shared" ca="1" si="217"/>
        <v>0</v>
      </c>
      <c r="M1108" t="str">
        <f t="shared" ca="1" si="211"/>
        <v>'GOOD PE'!</v>
      </c>
      <c r="N1108">
        <f t="shared" ca="1" si="211"/>
        <v>0</v>
      </c>
      <c r="O1108" t="str">
        <f t="shared" ca="1" si="218"/>
        <v>C:AP</v>
      </c>
      <c r="P1108" t="str">
        <f t="shared" ca="1" si="219"/>
        <v>C9:AP9</v>
      </c>
    </row>
    <row r="1109" spans="1:16">
      <c r="A1109" t="str">
        <f t="shared" si="208"/>
        <v>34</v>
      </c>
      <c r="B1109" t="str">
        <f t="shared" ca="1" si="209"/>
        <v>PE</v>
      </c>
      <c r="C1109" t="str">
        <f t="shared" si="213"/>
        <v>DCF-PE</v>
      </c>
      <c r="D1109" t="s">
        <v>1502</v>
      </c>
      <c r="E1109">
        <f t="shared" ca="1" si="212"/>
        <v>0</v>
      </c>
      <c r="H1109" t="str">
        <f t="shared" ca="1" si="210"/>
        <v>'GOOD PE'!</v>
      </c>
      <c r="I1109" s="463">
        <f t="shared" ca="1" si="214"/>
        <v>0</v>
      </c>
      <c r="J1109" s="463">
        <f t="shared" ca="1" si="215"/>
        <v>0</v>
      </c>
      <c r="K1109">
        <f t="shared" ca="1" si="216"/>
        <v>0</v>
      </c>
      <c r="L1109">
        <f t="shared" ca="1" si="217"/>
        <v>0</v>
      </c>
      <c r="M1109" t="str">
        <f t="shared" ca="1" si="211"/>
        <v>'GOOD PE'!</v>
      </c>
      <c r="N1109">
        <f t="shared" ca="1" si="211"/>
        <v>0</v>
      </c>
      <c r="O1109" t="str">
        <f t="shared" ca="1" si="218"/>
        <v>C:AP</v>
      </c>
      <c r="P1109" t="str">
        <f t="shared" ca="1" si="219"/>
        <v>C9:AP9</v>
      </c>
    </row>
    <row r="1110" spans="1:16">
      <c r="A1110" t="str">
        <f t="shared" si="208"/>
        <v>35</v>
      </c>
      <c r="B1110" t="str">
        <f t="shared" ca="1" si="209"/>
        <v>PE</v>
      </c>
      <c r="C1110" t="str">
        <f t="shared" si="213"/>
        <v>DCF-PE</v>
      </c>
      <c r="D1110" t="s">
        <v>1503</v>
      </c>
      <c r="E1110">
        <f t="shared" ca="1" si="212"/>
        <v>0</v>
      </c>
      <c r="H1110" t="str">
        <f t="shared" ca="1" si="210"/>
        <v>'GOOD PE'!</v>
      </c>
      <c r="I1110" s="463">
        <f t="shared" ca="1" si="214"/>
        <v>0</v>
      </c>
      <c r="J1110" s="463">
        <f t="shared" ca="1" si="215"/>
        <v>0</v>
      </c>
      <c r="K1110">
        <f t="shared" ca="1" si="216"/>
        <v>0</v>
      </c>
      <c r="L1110">
        <f t="shared" ca="1" si="217"/>
        <v>0</v>
      </c>
      <c r="M1110" t="str">
        <f t="shared" ca="1" si="211"/>
        <v>'GOOD PE'!</v>
      </c>
      <c r="N1110">
        <f t="shared" ca="1" si="211"/>
        <v>0</v>
      </c>
      <c r="O1110" t="str">
        <f t="shared" ca="1" si="218"/>
        <v>C:AP</v>
      </c>
      <c r="P1110" t="str">
        <f t="shared" ca="1" si="219"/>
        <v>C9:AP9</v>
      </c>
    </row>
    <row r="1111" spans="1:16">
      <c r="A1111" t="str">
        <f t="shared" si="208"/>
        <v>36</v>
      </c>
      <c r="B1111" t="str">
        <f t="shared" ca="1" si="209"/>
        <v>PE</v>
      </c>
      <c r="C1111" t="str">
        <f t="shared" si="213"/>
        <v>DCF-PE</v>
      </c>
      <c r="D1111" t="s">
        <v>1504</v>
      </c>
      <c r="E1111">
        <f t="shared" ca="1" si="212"/>
        <v>0</v>
      </c>
      <c r="H1111" t="str">
        <f t="shared" ca="1" si="210"/>
        <v>'GOOD PE'!</v>
      </c>
      <c r="I1111" s="463">
        <f t="shared" ca="1" si="214"/>
        <v>0</v>
      </c>
      <c r="J1111" s="463">
        <f t="shared" ca="1" si="215"/>
        <v>0</v>
      </c>
      <c r="K1111">
        <f t="shared" ca="1" si="216"/>
        <v>0</v>
      </c>
      <c r="L1111">
        <f t="shared" ca="1" si="217"/>
        <v>0</v>
      </c>
      <c r="M1111" t="str">
        <f t="shared" ca="1" si="211"/>
        <v>'GOOD PE'!</v>
      </c>
      <c r="N1111">
        <f t="shared" ca="1" si="211"/>
        <v>0</v>
      </c>
      <c r="O1111" t="str">
        <f t="shared" ca="1" si="218"/>
        <v>C:AP</v>
      </c>
      <c r="P1111" t="str">
        <f t="shared" ca="1" si="219"/>
        <v>C9:AP9</v>
      </c>
    </row>
    <row r="1112" spans="1:16">
      <c r="A1112" t="str">
        <f t="shared" si="208"/>
        <v>01</v>
      </c>
      <c r="B1112" t="str">
        <f t="shared" ca="1" si="209"/>
        <v>PU</v>
      </c>
      <c r="C1112" t="str">
        <f t="shared" si="213"/>
        <v>DCF-PU</v>
      </c>
      <c r="D1112" t="s">
        <v>1203</v>
      </c>
      <c r="E1112">
        <f t="shared" ca="1" si="212"/>
        <v>0</v>
      </c>
      <c r="H1112" t="str">
        <f t="shared" ca="1" si="210"/>
        <v>'GOOD PU'!</v>
      </c>
      <c r="I1112" s="463">
        <f t="shared" ca="1" si="214"/>
        <v>0</v>
      </c>
      <c r="J1112" s="463">
        <f t="shared" ca="1" si="215"/>
        <v>0</v>
      </c>
      <c r="K1112">
        <f t="shared" ca="1" si="216"/>
        <v>0</v>
      </c>
      <c r="L1112" t="str">
        <f t="shared" ca="1" si="217"/>
        <v>'GOOD PU'!</v>
      </c>
      <c r="M1112">
        <f t="shared" ca="1" si="211"/>
        <v>0</v>
      </c>
      <c r="N1112">
        <f t="shared" ca="1" si="211"/>
        <v>0</v>
      </c>
      <c r="O1112" t="str">
        <f t="shared" ca="1" si="218"/>
        <v>D:t</v>
      </c>
      <c r="P1112" t="str">
        <f t="shared" ca="1" si="219"/>
        <v>D9:t9</v>
      </c>
    </row>
    <row r="1113" spans="1:16">
      <c r="A1113" t="str">
        <f t="shared" si="208"/>
        <v>02</v>
      </c>
      <c r="B1113" t="str">
        <f t="shared" ca="1" si="209"/>
        <v>PU</v>
      </c>
      <c r="C1113" t="str">
        <f t="shared" si="213"/>
        <v>DCF-PU</v>
      </c>
      <c r="D1113" t="s">
        <v>1204</v>
      </c>
      <c r="E1113">
        <f t="shared" ca="1" si="212"/>
        <v>0</v>
      </c>
      <c r="H1113" t="str">
        <f t="shared" ca="1" si="210"/>
        <v>'GOOD PU'!</v>
      </c>
      <c r="I1113" s="463">
        <f t="shared" ca="1" si="214"/>
        <v>0</v>
      </c>
      <c r="J1113" s="463">
        <f t="shared" ca="1" si="215"/>
        <v>0</v>
      </c>
      <c r="K1113">
        <f t="shared" ca="1" si="216"/>
        <v>0</v>
      </c>
      <c r="L1113" t="str">
        <f t="shared" ca="1" si="217"/>
        <v>'GOOD PU'!</v>
      </c>
      <c r="M1113">
        <f t="shared" ca="1" si="211"/>
        <v>0</v>
      </c>
      <c r="N1113">
        <f t="shared" ca="1" si="211"/>
        <v>0</v>
      </c>
      <c r="O1113" t="str">
        <f t="shared" ca="1" si="218"/>
        <v>D:t</v>
      </c>
      <c r="P1113" t="str">
        <f t="shared" ca="1" si="219"/>
        <v>D9:t9</v>
      </c>
    </row>
    <row r="1114" spans="1:16">
      <c r="A1114" t="str">
        <f t="shared" si="208"/>
        <v>03</v>
      </c>
      <c r="B1114" t="str">
        <f t="shared" ca="1" si="209"/>
        <v>PU</v>
      </c>
      <c r="C1114" t="str">
        <f t="shared" si="213"/>
        <v>DCF-PU</v>
      </c>
      <c r="D1114" t="s">
        <v>1205</v>
      </c>
      <c r="E1114">
        <f t="shared" ca="1" si="212"/>
        <v>0</v>
      </c>
      <c r="H1114" t="str">
        <f t="shared" ca="1" si="210"/>
        <v>'GOOD PU'!</v>
      </c>
      <c r="I1114" s="463">
        <f t="shared" ca="1" si="214"/>
        <v>0</v>
      </c>
      <c r="J1114" s="463">
        <f t="shared" ca="1" si="215"/>
        <v>0</v>
      </c>
      <c r="K1114">
        <f t="shared" ca="1" si="216"/>
        <v>0</v>
      </c>
      <c r="L1114" t="str">
        <f t="shared" ca="1" si="217"/>
        <v>'GOOD PU'!</v>
      </c>
      <c r="M1114">
        <f t="shared" ca="1" si="211"/>
        <v>0</v>
      </c>
      <c r="N1114">
        <f t="shared" ca="1" si="211"/>
        <v>0</v>
      </c>
      <c r="O1114" t="str">
        <f t="shared" ca="1" si="218"/>
        <v>D:t</v>
      </c>
      <c r="P1114" t="str">
        <f t="shared" ca="1" si="219"/>
        <v>D9:t9</v>
      </c>
    </row>
    <row r="1115" spans="1:16">
      <c r="A1115" t="str">
        <f t="shared" si="208"/>
        <v>04</v>
      </c>
      <c r="B1115" t="str">
        <f t="shared" ca="1" si="209"/>
        <v>PU</v>
      </c>
      <c r="C1115" t="str">
        <f t="shared" si="213"/>
        <v>DCF-PU</v>
      </c>
      <c r="D1115" t="s">
        <v>1206</v>
      </c>
      <c r="E1115">
        <f t="shared" ca="1" si="212"/>
        <v>0</v>
      </c>
      <c r="H1115" t="str">
        <f t="shared" ca="1" si="210"/>
        <v>'GOOD PU'!</v>
      </c>
      <c r="I1115" s="463">
        <f t="shared" ca="1" si="214"/>
        <v>0</v>
      </c>
      <c r="J1115" s="463">
        <f t="shared" ca="1" si="215"/>
        <v>0</v>
      </c>
      <c r="K1115">
        <f t="shared" ca="1" si="216"/>
        <v>0</v>
      </c>
      <c r="L1115" t="str">
        <f t="shared" ca="1" si="217"/>
        <v>'GOOD PU'!</v>
      </c>
      <c r="M1115">
        <f t="shared" ca="1" si="211"/>
        <v>0</v>
      </c>
      <c r="N1115">
        <f t="shared" ca="1" si="211"/>
        <v>0</v>
      </c>
      <c r="O1115" t="str">
        <f t="shared" ca="1" si="218"/>
        <v>D:t</v>
      </c>
      <c r="P1115" t="str">
        <f t="shared" ca="1" si="219"/>
        <v>D9:t9</v>
      </c>
    </row>
    <row r="1116" spans="1:16">
      <c r="A1116" t="str">
        <f t="shared" si="208"/>
        <v>05</v>
      </c>
      <c r="B1116" t="str">
        <f t="shared" ca="1" si="209"/>
        <v>PU</v>
      </c>
      <c r="C1116" t="str">
        <f t="shared" si="213"/>
        <v>DCF-PU</v>
      </c>
      <c r="D1116" t="s">
        <v>1207</v>
      </c>
      <c r="E1116">
        <f t="shared" ca="1" si="212"/>
        <v>0</v>
      </c>
      <c r="H1116" t="str">
        <f t="shared" ca="1" si="210"/>
        <v>'GOOD PU'!</v>
      </c>
      <c r="I1116" s="463">
        <f t="shared" ca="1" si="214"/>
        <v>0</v>
      </c>
      <c r="J1116" s="463">
        <f t="shared" ca="1" si="215"/>
        <v>0</v>
      </c>
      <c r="K1116">
        <f t="shared" ca="1" si="216"/>
        <v>0</v>
      </c>
      <c r="L1116" t="str">
        <f t="shared" ca="1" si="217"/>
        <v>'GOOD PU'!</v>
      </c>
      <c r="M1116">
        <f t="shared" ca="1" si="211"/>
        <v>0</v>
      </c>
      <c r="N1116">
        <f t="shared" ca="1" si="211"/>
        <v>0</v>
      </c>
      <c r="O1116" t="str">
        <f t="shared" ca="1" si="218"/>
        <v>D:t</v>
      </c>
      <c r="P1116" t="str">
        <f t="shared" ca="1" si="219"/>
        <v>D9:t9</v>
      </c>
    </row>
    <row r="1117" spans="1:16">
      <c r="A1117" t="str">
        <f t="shared" si="208"/>
        <v>06</v>
      </c>
      <c r="B1117" t="str">
        <f t="shared" ca="1" si="209"/>
        <v>PU</v>
      </c>
      <c r="C1117" t="str">
        <f t="shared" si="213"/>
        <v>DCF-PU</v>
      </c>
      <c r="D1117" t="s">
        <v>1208</v>
      </c>
      <c r="E1117">
        <f t="shared" ca="1" si="212"/>
        <v>0</v>
      </c>
      <c r="H1117" t="str">
        <f t="shared" ca="1" si="210"/>
        <v>'GOOD PU'!</v>
      </c>
      <c r="I1117" s="463">
        <f t="shared" ca="1" si="214"/>
        <v>0</v>
      </c>
      <c r="J1117" s="463">
        <f t="shared" ca="1" si="215"/>
        <v>0</v>
      </c>
      <c r="K1117">
        <f t="shared" ca="1" si="216"/>
        <v>0</v>
      </c>
      <c r="L1117" t="str">
        <f t="shared" ca="1" si="217"/>
        <v>'GOOD PU'!</v>
      </c>
      <c r="M1117">
        <f t="shared" ca="1" si="211"/>
        <v>0</v>
      </c>
      <c r="N1117">
        <f t="shared" ca="1" si="211"/>
        <v>0</v>
      </c>
      <c r="O1117" t="str">
        <f t="shared" ca="1" si="218"/>
        <v>D:t</v>
      </c>
      <c r="P1117" t="str">
        <f t="shared" ca="1" si="219"/>
        <v>D9:t9</v>
      </c>
    </row>
    <row r="1118" spans="1:16">
      <c r="A1118" t="str">
        <f t="shared" si="208"/>
        <v>09</v>
      </c>
      <c r="B1118" t="str">
        <f t="shared" ca="1" si="209"/>
        <v>PU</v>
      </c>
      <c r="C1118" t="str">
        <f t="shared" si="213"/>
        <v>DCF-PU</v>
      </c>
      <c r="D1118" t="s">
        <v>1209</v>
      </c>
      <c r="E1118">
        <f t="shared" ca="1" si="212"/>
        <v>0</v>
      </c>
      <c r="H1118" t="str">
        <f t="shared" ca="1" si="210"/>
        <v>'GOOD PU'!</v>
      </c>
      <c r="I1118" s="463">
        <f t="shared" ca="1" si="214"/>
        <v>0</v>
      </c>
      <c r="J1118" s="463">
        <f t="shared" ca="1" si="215"/>
        <v>0</v>
      </c>
      <c r="K1118">
        <f t="shared" ca="1" si="216"/>
        <v>0</v>
      </c>
      <c r="L1118" t="str">
        <f t="shared" ca="1" si="217"/>
        <v>'GOOD PU'!</v>
      </c>
      <c r="M1118">
        <f t="shared" ca="1" si="211"/>
        <v>0</v>
      </c>
      <c r="N1118">
        <f t="shared" ca="1" si="211"/>
        <v>0</v>
      </c>
      <c r="O1118" t="str">
        <f t="shared" ca="1" si="218"/>
        <v>D:t</v>
      </c>
      <c r="P1118" t="str">
        <f t="shared" ca="1" si="219"/>
        <v>D9:t9</v>
      </c>
    </row>
    <row r="1119" spans="1:16">
      <c r="A1119" t="str">
        <f t="shared" si="208"/>
        <v>11</v>
      </c>
      <c r="B1119" t="str">
        <f t="shared" ca="1" si="209"/>
        <v>PU</v>
      </c>
      <c r="C1119" t="str">
        <f t="shared" si="213"/>
        <v>DCF-PU</v>
      </c>
      <c r="D1119" t="s">
        <v>1210</v>
      </c>
      <c r="E1119">
        <f t="shared" ca="1" si="212"/>
        <v>0</v>
      </c>
      <c r="H1119" t="str">
        <f t="shared" ca="1" si="210"/>
        <v>'GOOD PU'!</v>
      </c>
      <c r="I1119" s="463">
        <f t="shared" ca="1" si="214"/>
        <v>0</v>
      </c>
      <c r="J1119" s="463">
        <f t="shared" ca="1" si="215"/>
        <v>0</v>
      </c>
      <c r="K1119">
        <f t="shared" ca="1" si="216"/>
        <v>0</v>
      </c>
      <c r="L1119" t="str">
        <f t="shared" ca="1" si="217"/>
        <v>'GOOD PU'!</v>
      </c>
      <c r="M1119">
        <f t="shared" ca="1" si="211"/>
        <v>0</v>
      </c>
      <c r="N1119">
        <f t="shared" ca="1" si="211"/>
        <v>0</v>
      </c>
      <c r="O1119" t="str">
        <f t="shared" ca="1" si="218"/>
        <v>D:t</v>
      </c>
      <c r="P1119" t="str">
        <f t="shared" ca="1" si="219"/>
        <v>D9:t9</v>
      </c>
    </row>
    <row r="1120" spans="1:16">
      <c r="A1120" t="str">
        <f t="shared" si="208"/>
        <v>12</v>
      </c>
      <c r="B1120" t="str">
        <f t="shared" ca="1" si="209"/>
        <v>PU</v>
      </c>
      <c r="C1120" t="str">
        <f t="shared" si="213"/>
        <v>DCF-PU</v>
      </c>
      <c r="D1120" t="s">
        <v>1211</v>
      </c>
      <c r="E1120">
        <f t="shared" ca="1" si="212"/>
        <v>0</v>
      </c>
      <c r="H1120" t="str">
        <f t="shared" ca="1" si="210"/>
        <v>'GOOD PU'!</v>
      </c>
      <c r="I1120" s="463">
        <f t="shared" ca="1" si="214"/>
        <v>0</v>
      </c>
      <c r="J1120" s="463">
        <f t="shared" ca="1" si="215"/>
        <v>0</v>
      </c>
      <c r="K1120">
        <f t="shared" ca="1" si="216"/>
        <v>0</v>
      </c>
      <c r="L1120" t="str">
        <f t="shared" ca="1" si="217"/>
        <v>'GOOD PU'!</v>
      </c>
      <c r="M1120">
        <f t="shared" ca="1" si="211"/>
        <v>0</v>
      </c>
      <c r="N1120">
        <f t="shared" ca="1" si="211"/>
        <v>0</v>
      </c>
      <c r="O1120" t="str">
        <f t="shared" ca="1" si="218"/>
        <v>D:t</v>
      </c>
      <c r="P1120" t="str">
        <f t="shared" ca="1" si="219"/>
        <v>D9:t9</v>
      </c>
    </row>
    <row r="1121" spans="1:16">
      <c r="A1121" t="str">
        <f t="shared" si="208"/>
        <v>14</v>
      </c>
      <c r="B1121" t="str">
        <f t="shared" ca="1" si="209"/>
        <v>PU</v>
      </c>
      <c r="C1121" t="str">
        <f t="shared" si="213"/>
        <v>DCF-PU</v>
      </c>
      <c r="D1121" t="s">
        <v>1212</v>
      </c>
      <c r="E1121">
        <f t="shared" ca="1" si="212"/>
        <v>0</v>
      </c>
      <c r="H1121" t="str">
        <f t="shared" ca="1" si="210"/>
        <v>'GOOD PU'!</v>
      </c>
      <c r="I1121" s="463">
        <f t="shared" ca="1" si="214"/>
        <v>0</v>
      </c>
      <c r="J1121" s="463">
        <f t="shared" ca="1" si="215"/>
        <v>0</v>
      </c>
      <c r="K1121">
        <f t="shared" ca="1" si="216"/>
        <v>0</v>
      </c>
      <c r="L1121" t="str">
        <f t="shared" ca="1" si="217"/>
        <v>'GOOD PU'!</v>
      </c>
      <c r="M1121">
        <f t="shared" ca="1" si="211"/>
        <v>0</v>
      </c>
      <c r="N1121">
        <f t="shared" ca="1" si="211"/>
        <v>0</v>
      </c>
      <c r="O1121" t="str">
        <f t="shared" ca="1" si="218"/>
        <v>D:t</v>
      </c>
      <c r="P1121" t="str">
        <f t="shared" ca="1" si="219"/>
        <v>D9:t9</v>
      </c>
    </row>
    <row r="1122" spans="1:16">
      <c r="A1122" t="str">
        <f t="shared" si="208"/>
        <v>01</v>
      </c>
      <c r="B1122" t="str">
        <f t="shared" ca="1" si="209"/>
        <v>PE</v>
      </c>
      <c r="C1122" t="str">
        <f t="shared" si="213"/>
        <v>DCJ-PE</v>
      </c>
      <c r="D1122" t="s">
        <v>562</v>
      </c>
      <c r="E1122">
        <f t="shared" ca="1" si="212"/>
        <v>0</v>
      </c>
      <c r="H1122" t="str">
        <f t="shared" ca="1" si="210"/>
        <v>'GOOD PE'!</v>
      </c>
      <c r="I1122" s="463">
        <f t="shared" ca="1" si="214"/>
        <v>0</v>
      </c>
      <c r="J1122" s="463">
        <f t="shared" ca="1" si="215"/>
        <v>0</v>
      </c>
      <c r="K1122">
        <f t="shared" ca="1" si="216"/>
        <v>0</v>
      </c>
      <c r="L1122">
        <f t="shared" ca="1" si="217"/>
        <v>0</v>
      </c>
      <c r="M1122" t="str">
        <f t="shared" ca="1" si="211"/>
        <v>'GOOD PE'!</v>
      </c>
      <c r="N1122">
        <f t="shared" ca="1" si="211"/>
        <v>0</v>
      </c>
      <c r="O1122" t="str">
        <f t="shared" ca="1" si="218"/>
        <v>C:AP</v>
      </c>
      <c r="P1122" t="str">
        <f t="shared" ca="1" si="219"/>
        <v>C9:AP9</v>
      </c>
    </row>
    <row r="1123" spans="1:16">
      <c r="A1123" t="str">
        <f t="shared" si="208"/>
        <v>02</v>
      </c>
      <c r="B1123" t="str">
        <f t="shared" ca="1" si="209"/>
        <v>PE</v>
      </c>
      <c r="C1123" t="str">
        <f t="shared" si="213"/>
        <v>DCJ-PE</v>
      </c>
      <c r="D1123" t="s">
        <v>563</v>
      </c>
      <c r="E1123">
        <f t="shared" ca="1" si="212"/>
        <v>0</v>
      </c>
      <c r="H1123" t="str">
        <f t="shared" ca="1" si="210"/>
        <v>'GOOD PE'!</v>
      </c>
      <c r="I1123" s="463">
        <f t="shared" ca="1" si="214"/>
        <v>0</v>
      </c>
      <c r="J1123" s="463">
        <f t="shared" ca="1" si="215"/>
        <v>0</v>
      </c>
      <c r="K1123">
        <f t="shared" ca="1" si="216"/>
        <v>0</v>
      </c>
      <c r="L1123">
        <f t="shared" ca="1" si="217"/>
        <v>0</v>
      </c>
      <c r="M1123" t="str">
        <f t="shared" ca="1" si="211"/>
        <v>'GOOD PE'!</v>
      </c>
      <c r="N1123">
        <f t="shared" ca="1" si="211"/>
        <v>0</v>
      </c>
      <c r="O1123" t="str">
        <f t="shared" ca="1" si="218"/>
        <v>C:AP</v>
      </c>
      <c r="P1123" t="str">
        <f t="shared" ca="1" si="219"/>
        <v>C9:AP9</v>
      </c>
    </row>
    <row r="1124" spans="1:16">
      <c r="A1124" t="str">
        <f t="shared" si="208"/>
        <v>03</v>
      </c>
      <c r="B1124" t="str">
        <f t="shared" ca="1" si="209"/>
        <v>PE</v>
      </c>
      <c r="C1124" t="str">
        <f t="shared" si="213"/>
        <v>DCJ-PE</v>
      </c>
      <c r="D1124" t="s">
        <v>564</v>
      </c>
      <c r="E1124">
        <f t="shared" ca="1" si="212"/>
        <v>0</v>
      </c>
      <c r="H1124" t="str">
        <f t="shared" ca="1" si="210"/>
        <v>'GOOD PE'!</v>
      </c>
      <c r="I1124" s="463">
        <f t="shared" ca="1" si="214"/>
        <v>0</v>
      </c>
      <c r="J1124" s="463">
        <f t="shared" ca="1" si="215"/>
        <v>0</v>
      </c>
      <c r="K1124">
        <f t="shared" ca="1" si="216"/>
        <v>0</v>
      </c>
      <c r="L1124">
        <f t="shared" ca="1" si="217"/>
        <v>0</v>
      </c>
      <c r="M1124" t="str">
        <f t="shared" ca="1" si="211"/>
        <v>'GOOD PE'!</v>
      </c>
      <c r="N1124">
        <f t="shared" ca="1" si="211"/>
        <v>0</v>
      </c>
      <c r="O1124" t="str">
        <f t="shared" ca="1" si="218"/>
        <v>C:AP</v>
      </c>
      <c r="P1124" t="str">
        <f t="shared" ca="1" si="219"/>
        <v>C9:AP9</v>
      </c>
    </row>
    <row r="1125" spans="1:16">
      <c r="A1125" t="str">
        <f t="shared" si="208"/>
        <v>04</v>
      </c>
      <c r="B1125" t="str">
        <f t="shared" ca="1" si="209"/>
        <v>PE</v>
      </c>
      <c r="C1125" t="str">
        <f t="shared" si="213"/>
        <v>DCJ-PE</v>
      </c>
      <c r="D1125" t="s">
        <v>565</v>
      </c>
      <c r="E1125">
        <f t="shared" ca="1" si="212"/>
        <v>0</v>
      </c>
      <c r="H1125" t="str">
        <f t="shared" ca="1" si="210"/>
        <v>'GOOD PE'!</v>
      </c>
      <c r="I1125" s="463">
        <f t="shared" ca="1" si="214"/>
        <v>0</v>
      </c>
      <c r="J1125" s="463">
        <f t="shared" ca="1" si="215"/>
        <v>0</v>
      </c>
      <c r="K1125">
        <f t="shared" ca="1" si="216"/>
        <v>0</v>
      </c>
      <c r="L1125">
        <f t="shared" ca="1" si="217"/>
        <v>0</v>
      </c>
      <c r="M1125" t="str">
        <f t="shared" ca="1" si="211"/>
        <v>'GOOD PE'!</v>
      </c>
      <c r="N1125">
        <f t="shared" ca="1" si="211"/>
        <v>0</v>
      </c>
      <c r="O1125" t="str">
        <f t="shared" ca="1" si="218"/>
        <v>C:AP</v>
      </c>
      <c r="P1125" t="str">
        <f t="shared" ca="1" si="219"/>
        <v>C9:AP9</v>
      </c>
    </row>
    <row r="1126" spans="1:16">
      <c r="A1126" t="str">
        <f t="shared" si="208"/>
        <v>05</v>
      </c>
      <c r="B1126" t="str">
        <f t="shared" ca="1" si="209"/>
        <v>PE</v>
      </c>
      <c r="C1126" t="str">
        <f t="shared" si="213"/>
        <v>DCJ-PE</v>
      </c>
      <c r="D1126" t="s">
        <v>566</v>
      </c>
      <c r="E1126">
        <f t="shared" ca="1" si="212"/>
        <v>0</v>
      </c>
      <c r="H1126" t="str">
        <f t="shared" ca="1" si="210"/>
        <v>'GOOD PE'!</v>
      </c>
      <c r="I1126" s="463">
        <f t="shared" ca="1" si="214"/>
        <v>0</v>
      </c>
      <c r="J1126" s="463">
        <f t="shared" ca="1" si="215"/>
        <v>0</v>
      </c>
      <c r="K1126">
        <f t="shared" ca="1" si="216"/>
        <v>0</v>
      </c>
      <c r="L1126">
        <f t="shared" ca="1" si="217"/>
        <v>0</v>
      </c>
      <c r="M1126" t="str">
        <f t="shared" ca="1" si="211"/>
        <v>'GOOD PE'!</v>
      </c>
      <c r="N1126">
        <f t="shared" ca="1" si="211"/>
        <v>0</v>
      </c>
      <c r="O1126" t="str">
        <f t="shared" ca="1" si="218"/>
        <v>C:AP</v>
      </c>
      <c r="P1126" t="str">
        <f t="shared" ca="1" si="219"/>
        <v>C9:AP9</v>
      </c>
    </row>
    <row r="1127" spans="1:16">
      <c r="A1127" t="str">
        <f t="shared" si="208"/>
        <v>06</v>
      </c>
      <c r="B1127" t="str">
        <f t="shared" ca="1" si="209"/>
        <v>PE</v>
      </c>
      <c r="C1127" t="str">
        <f t="shared" si="213"/>
        <v>DCJ-PE</v>
      </c>
      <c r="D1127" t="s">
        <v>567</v>
      </c>
      <c r="E1127">
        <f t="shared" ca="1" si="212"/>
        <v>0</v>
      </c>
      <c r="H1127" t="str">
        <f t="shared" ca="1" si="210"/>
        <v>'GOOD PE'!</v>
      </c>
      <c r="I1127" s="463">
        <f t="shared" ca="1" si="214"/>
        <v>0</v>
      </c>
      <c r="J1127" s="463">
        <f t="shared" ca="1" si="215"/>
        <v>0</v>
      </c>
      <c r="K1127">
        <f t="shared" ca="1" si="216"/>
        <v>0</v>
      </c>
      <c r="L1127">
        <f t="shared" ca="1" si="217"/>
        <v>0</v>
      </c>
      <c r="M1127" t="str">
        <f t="shared" ca="1" si="211"/>
        <v>'GOOD PE'!</v>
      </c>
      <c r="N1127">
        <f t="shared" ca="1" si="211"/>
        <v>0</v>
      </c>
      <c r="O1127" t="str">
        <f t="shared" ca="1" si="218"/>
        <v>C:AP</v>
      </c>
      <c r="P1127" t="str">
        <f t="shared" ca="1" si="219"/>
        <v>C9:AP9</v>
      </c>
    </row>
    <row r="1128" spans="1:16">
      <c r="A1128" t="str">
        <f t="shared" si="208"/>
        <v>07</v>
      </c>
      <c r="B1128" t="str">
        <f t="shared" ca="1" si="209"/>
        <v>PE</v>
      </c>
      <c r="C1128" t="str">
        <f t="shared" si="213"/>
        <v>DCJ-PE</v>
      </c>
      <c r="D1128" t="s">
        <v>568</v>
      </c>
      <c r="E1128">
        <f t="shared" ca="1" si="212"/>
        <v>0</v>
      </c>
      <c r="H1128" t="str">
        <f t="shared" ca="1" si="210"/>
        <v>'GOOD PE'!</v>
      </c>
      <c r="I1128" s="463">
        <f t="shared" ca="1" si="214"/>
        <v>0</v>
      </c>
      <c r="J1128" s="463">
        <f t="shared" ca="1" si="215"/>
        <v>0</v>
      </c>
      <c r="K1128">
        <f t="shared" ca="1" si="216"/>
        <v>0</v>
      </c>
      <c r="L1128">
        <f t="shared" ca="1" si="217"/>
        <v>0</v>
      </c>
      <c r="M1128" t="str">
        <f t="shared" ca="1" si="211"/>
        <v>'GOOD PE'!</v>
      </c>
      <c r="N1128">
        <f t="shared" ca="1" si="211"/>
        <v>0</v>
      </c>
      <c r="O1128" t="str">
        <f t="shared" ca="1" si="218"/>
        <v>C:AP</v>
      </c>
      <c r="P1128" t="str">
        <f t="shared" ca="1" si="219"/>
        <v>C9:AP9</v>
      </c>
    </row>
    <row r="1129" spans="1:16">
      <c r="A1129" t="str">
        <f t="shared" si="208"/>
        <v>08</v>
      </c>
      <c r="B1129" t="str">
        <f t="shared" ca="1" si="209"/>
        <v>PE</v>
      </c>
      <c r="C1129" t="str">
        <f t="shared" si="213"/>
        <v>DCJ-PE</v>
      </c>
      <c r="D1129" t="s">
        <v>569</v>
      </c>
      <c r="E1129">
        <f t="shared" ca="1" si="212"/>
        <v>0</v>
      </c>
      <c r="H1129" t="str">
        <f t="shared" ca="1" si="210"/>
        <v>'GOOD PE'!</v>
      </c>
      <c r="I1129" s="463">
        <f t="shared" ca="1" si="214"/>
        <v>0</v>
      </c>
      <c r="J1129" s="463">
        <f t="shared" ca="1" si="215"/>
        <v>0</v>
      </c>
      <c r="K1129">
        <f t="shared" ca="1" si="216"/>
        <v>0</v>
      </c>
      <c r="L1129">
        <f t="shared" ca="1" si="217"/>
        <v>0</v>
      </c>
      <c r="M1129" t="str">
        <f t="shared" ca="1" si="211"/>
        <v>'GOOD PE'!</v>
      </c>
      <c r="N1129">
        <f t="shared" ca="1" si="211"/>
        <v>0</v>
      </c>
      <c r="O1129" t="str">
        <f t="shared" ca="1" si="218"/>
        <v>C:AP</v>
      </c>
      <c r="P1129" t="str">
        <f t="shared" ca="1" si="219"/>
        <v>C9:AP9</v>
      </c>
    </row>
    <row r="1130" spans="1:16">
      <c r="A1130" t="str">
        <f t="shared" si="208"/>
        <v>09</v>
      </c>
      <c r="B1130" t="str">
        <f t="shared" ca="1" si="209"/>
        <v>PE</v>
      </c>
      <c r="C1130" t="str">
        <f t="shared" si="213"/>
        <v>DCJ-PE</v>
      </c>
      <c r="D1130" t="s">
        <v>570</v>
      </c>
      <c r="E1130">
        <f t="shared" ca="1" si="212"/>
        <v>0</v>
      </c>
      <c r="H1130" t="str">
        <f t="shared" ca="1" si="210"/>
        <v>'GOOD PE'!</v>
      </c>
      <c r="I1130" s="463">
        <f t="shared" ca="1" si="214"/>
        <v>0</v>
      </c>
      <c r="J1130" s="463">
        <f t="shared" ca="1" si="215"/>
        <v>0</v>
      </c>
      <c r="K1130">
        <f t="shared" ca="1" si="216"/>
        <v>0</v>
      </c>
      <c r="L1130">
        <f t="shared" ca="1" si="217"/>
        <v>0</v>
      </c>
      <c r="M1130" t="str">
        <f t="shared" ca="1" si="211"/>
        <v>'GOOD PE'!</v>
      </c>
      <c r="N1130">
        <f t="shared" ca="1" si="211"/>
        <v>0</v>
      </c>
      <c r="O1130" t="str">
        <f t="shared" ca="1" si="218"/>
        <v>C:AP</v>
      </c>
      <c r="P1130" t="str">
        <f t="shared" ca="1" si="219"/>
        <v>C9:AP9</v>
      </c>
    </row>
    <row r="1131" spans="1:16">
      <c r="A1131" t="str">
        <f t="shared" si="208"/>
        <v>10</v>
      </c>
      <c r="B1131" t="str">
        <f t="shared" ca="1" si="209"/>
        <v>PE</v>
      </c>
      <c r="C1131" t="str">
        <f t="shared" si="213"/>
        <v>DCJ-PE</v>
      </c>
      <c r="D1131" t="s">
        <v>571</v>
      </c>
      <c r="E1131">
        <f t="shared" ca="1" si="212"/>
        <v>0</v>
      </c>
      <c r="H1131" t="str">
        <f t="shared" ca="1" si="210"/>
        <v>'GOOD PE'!</v>
      </c>
      <c r="I1131" s="463">
        <f t="shared" ca="1" si="214"/>
        <v>0</v>
      </c>
      <c r="J1131" s="463">
        <f t="shared" ca="1" si="215"/>
        <v>0</v>
      </c>
      <c r="K1131">
        <f t="shared" ca="1" si="216"/>
        <v>0</v>
      </c>
      <c r="L1131">
        <f t="shared" ca="1" si="217"/>
        <v>0</v>
      </c>
      <c r="M1131" t="str">
        <f t="shared" ca="1" si="211"/>
        <v>'GOOD PE'!</v>
      </c>
      <c r="N1131">
        <f t="shared" ca="1" si="211"/>
        <v>0</v>
      </c>
      <c r="O1131" t="str">
        <f t="shared" ca="1" si="218"/>
        <v>C:AP</v>
      </c>
      <c r="P1131" t="str">
        <f t="shared" ca="1" si="219"/>
        <v>C9:AP9</v>
      </c>
    </row>
    <row r="1132" spans="1:16">
      <c r="A1132" t="str">
        <f t="shared" si="208"/>
        <v>11</v>
      </c>
      <c r="B1132" t="str">
        <f t="shared" ca="1" si="209"/>
        <v>PE</v>
      </c>
      <c r="C1132" t="str">
        <f t="shared" si="213"/>
        <v>DCJ-PE</v>
      </c>
      <c r="D1132" t="s">
        <v>572</v>
      </c>
      <c r="E1132">
        <f t="shared" ca="1" si="212"/>
        <v>0</v>
      </c>
      <c r="H1132" t="str">
        <f t="shared" ca="1" si="210"/>
        <v>'GOOD PE'!</v>
      </c>
      <c r="I1132" s="463">
        <f t="shared" ca="1" si="214"/>
        <v>0</v>
      </c>
      <c r="J1132" s="463">
        <f t="shared" ca="1" si="215"/>
        <v>0</v>
      </c>
      <c r="K1132">
        <f t="shared" ca="1" si="216"/>
        <v>0</v>
      </c>
      <c r="L1132">
        <f t="shared" ca="1" si="217"/>
        <v>0</v>
      </c>
      <c r="M1132" t="str">
        <f t="shared" ca="1" si="211"/>
        <v>'GOOD PE'!</v>
      </c>
      <c r="N1132">
        <f t="shared" ca="1" si="211"/>
        <v>0</v>
      </c>
      <c r="O1132" t="str">
        <f t="shared" ca="1" si="218"/>
        <v>C:AP</v>
      </c>
      <c r="P1132" t="str">
        <f t="shared" ca="1" si="219"/>
        <v>C9:AP9</v>
      </c>
    </row>
    <row r="1133" spans="1:16">
      <c r="A1133" t="str">
        <f t="shared" si="208"/>
        <v>12</v>
      </c>
      <c r="B1133" t="str">
        <f t="shared" ca="1" si="209"/>
        <v>PE</v>
      </c>
      <c r="C1133" t="str">
        <f t="shared" si="213"/>
        <v>DCJ-PE</v>
      </c>
      <c r="D1133" t="s">
        <v>573</v>
      </c>
      <c r="E1133">
        <f t="shared" ca="1" si="212"/>
        <v>0</v>
      </c>
      <c r="H1133" t="str">
        <f t="shared" ca="1" si="210"/>
        <v>'GOOD PE'!</v>
      </c>
      <c r="I1133" s="463">
        <f t="shared" ca="1" si="214"/>
        <v>0</v>
      </c>
      <c r="J1133" s="463">
        <f t="shared" ca="1" si="215"/>
        <v>0</v>
      </c>
      <c r="K1133">
        <f t="shared" ca="1" si="216"/>
        <v>0</v>
      </c>
      <c r="L1133">
        <f t="shared" ca="1" si="217"/>
        <v>0</v>
      </c>
      <c r="M1133" t="str">
        <f t="shared" ca="1" si="211"/>
        <v>'GOOD PE'!</v>
      </c>
      <c r="N1133">
        <f t="shared" ca="1" si="211"/>
        <v>0</v>
      </c>
      <c r="O1133" t="str">
        <f t="shared" ca="1" si="218"/>
        <v>C:AP</v>
      </c>
      <c r="P1133" t="str">
        <f t="shared" ca="1" si="219"/>
        <v>C9:AP9</v>
      </c>
    </row>
    <row r="1134" spans="1:16">
      <c r="A1134" t="str">
        <f t="shared" si="208"/>
        <v>13</v>
      </c>
      <c r="B1134" t="str">
        <f t="shared" ca="1" si="209"/>
        <v>PE</v>
      </c>
      <c r="C1134" t="str">
        <f t="shared" si="213"/>
        <v>DCJ-PE</v>
      </c>
      <c r="D1134" t="s">
        <v>574</v>
      </c>
      <c r="E1134">
        <f t="shared" ca="1" si="212"/>
        <v>0</v>
      </c>
      <c r="H1134" t="str">
        <f t="shared" ca="1" si="210"/>
        <v>'GOOD PE'!</v>
      </c>
      <c r="I1134" s="463">
        <f t="shared" ca="1" si="214"/>
        <v>0</v>
      </c>
      <c r="J1134" s="463">
        <f t="shared" ca="1" si="215"/>
        <v>0</v>
      </c>
      <c r="K1134">
        <f t="shared" ca="1" si="216"/>
        <v>0</v>
      </c>
      <c r="L1134">
        <f t="shared" ca="1" si="217"/>
        <v>0</v>
      </c>
      <c r="M1134" t="str">
        <f t="shared" ca="1" si="211"/>
        <v>'GOOD PE'!</v>
      </c>
      <c r="N1134">
        <f t="shared" ca="1" si="211"/>
        <v>0</v>
      </c>
      <c r="O1134" t="str">
        <f t="shared" ca="1" si="218"/>
        <v>C:AP</v>
      </c>
      <c r="P1134" t="str">
        <f t="shared" ca="1" si="219"/>
        <v>C9:AP9</v>
      </c>
    </row>
    <row r="1135" spans="1:16">
      <c r="A1135" t="str">
        <f t="shared" si="208"/>
        <v>14</v>
      </c>
      <c r="B1135" t="str">
        <f t="shared" ca="1" si="209"/>
        <v>PE</v>
      </c>
      <c r="C1135" t="str">
        <f t="shared" si="213"/>
        <v>DCJ-PE</v>
      </c>
      <c r="D1135" t="s">
        <v>575</v>
      </c>
      <c r="E1135">
        <f t="shared" ca="1" si="212"/>
        <v>0</v>
      </c>
      <c r="H1135" t="str">
        <f t="shared" ca="1" si="210"/>
        <v>'GOOD PE'!</v>
      </c>
      <c r="I1135" s="463">
        <f t="shared" ca="1" si="214"/>
        <v>0</v>
      </c>
      <c r="J1135" s="463">
        <f t="shared" ca="1" si="215"/>
        <v>0</v>
      </c>
      <c r="K1135">
        <f t="shared" ca="1" si="216"/>
        <v>0</v>
      </c>
      <c r="L1135">
        <f t="shared" ca="1" si="217"/>
        <v>0</v>
      </c>
      <c r="M1135" t="str">
        <f t="shared" ca="1" si="211"/>
        <v>'GOOD PE'!</v>
      </c>
      <c r="N1135">
        <f t="shared" ca="1" si="211"/>
        <v>0</v>
      </c>
      <c r="O1135" t="str">
        <f t="shared" ca="1" si="218"/>
        <v>C:AP</v>
      </c>
      <c r="P1135" t="str">
        <f t="shared" ca="1" si="219"/>
        <v>C9:AP9</v>
      </c>
    </row>
    <row r="1136" spans="1:16">
      <c r="A1136" t="str">
        <f t="shared" si="208"/>
        <v>15</v>
      </c>
      <c r="B1136" t="str">
        <f t="shared" ca="1" si="209"/>
        <v>PE</v>
      </c>
      <c r="C1136" t="str">
        <f t="shared" si="213"/>
        <v>DCJ-PE</v>
      </c>
      <c r="D1136" t="s">
        <v>576</v>
      </c>
      <c r="E1136">
        <f t="shared" ca="1" si="212"/>
        <v>0</v>
      </c>
      <c r="H1136" t="str">
        <f t="shared" ca="1" si="210"/>
        <v>'GOOD PE'!</v>
      </c>
      <c r="I1136" s="463">
        <f t="shared" ca="1" si="214"/>
        <v>0</v>
      </c>
      <c r="J1136" s="463">
        <f t="shared" ca="1" si="215"/>
        <v>0</v>
      </c>
      <c r="K1136">
        <f t="shared" ca="1" si="216"/>
        <v>0</v>
      </c>
      <c r="L1136">
        <f t="shared" ca="1" si="217"/>
        <v>0</v>
      </c>
      <c r="M1136" t="str">
        <f t="shared" ca="1" si="211"/>
        <v>'GOOD PE'!</v>
      </c>
      <c r="N1136">
        <f t="shared" ca="1" si="211"/>
        <v>0</v>
      </c>
      <c r="O1136" t="str">
        <f t="shared" ca="1" si="218"/>
        <v>C:AP</v>
      </c>
      <c r="P1136" t="str">
        <f t="shared" ca="1" si="219"/>
        <v>C9:AP9</v>
      </c>
    </row>
    <row r="1137" spans="1:16">
      <c r="A1137" t="str">
        <f t="shared" si="208"/>
        <v>19</v>
      </c>
      <c r="B1137" t="str">
        <f t="shared" ca="1" si="209"/>
        <v>PE</v>
      </c>
      <c r="C1137" t="str">
        <f t="shared" si="213"/>
        <v>DCJ-PE</v>
      </c>
      <c r="D1137" t="s">
        <v>1505</v>
      </c>
      <c r="E1137">
        <f t="shared" ca="1" si="212"/>
        <v>0</v>
      </c>
      <c r="H1137" t="str">
        <f t="shared" ca="1" si="210"/>
        <v>'GOOD PE'!</v>
      </c>
      <c r="I1137" s="463">
        <f t="shared" ca="1" si="214"/>
        <v>0</v>
      </c>
      <c r="J1137" s="463">
        <f t="shared" ca="1" si="215"/>
        <v>0</v>
      </c>
      <c r="K1137">
        <f t="shared" ca="1" si="216"/>
        <v>0</v>
      </c>
      <c r="L1137">
        <f t="shared" ca="1" si="217"/>
        <v>0</v>
      </c>
      <c r="M1137" t="str">
        <f t="shared" ca="1" si="211"/>
        <v>'GOOD PE'!</v>
      </c>
      <c r="N1137">
        <f t="shared" ca="1" si="211"/>
        <v>0</v>
      </c>
      <c r="O1137" t="str">
        <f t="shared" ca="1" si="218"/>
        <v>C:AP</v>
      </c>
      <c r="P1137" t="str">
        <f t="shared" ca="1" si="219"/>
        <v>C9:AP9</v>
      </c>
    </row>
    <row r="1138" spans="1:16">
      <c r="A1138" t="str">
        <f t="shared" si="208"/>
        <v>34</v>
      </c>
      <c r="B1138" t="str">
        <f t="shared" ca="1" si="209"/>
        <v>PE</v>
      </c>
      <c r="C1138" t="str">
        <f t="shared" si="213"/>
        <v>DCJ-PE</v>
      </c>
      <c r="D1138" t="s">
        <v>1506</v>
      </c>
      <c r="E1138">
        <f t="shared" ca="1" si="212"/>
        <v>0</v>
      </c>
      <c r="H1138" t="str">
        <f t="shared" ca="1" si="210"/>
        <v>'GOOD PE'!</v>
      </c>
      <c r="I1138" s="463">
        <f t="shared" ca="1" si="214"/>
        <v>0</v>
      </c>
      <c r="J1138" s="463">
        <f t="shared" ca="1" si="215"/>
        <v>0</v>
      </c>
      <c r="K1138">
        <f t="shared" ca="1" si="216"/>
        <v>0</v>
      </c>
      <c r="L1138">
        <f t="shared" ca="1" si="217"/>
        <v>0</v>
      </c>
      <c r="M1138" t="str">
        <f t="shared" ca="1" si="211"/>
        <v>'GOOD PE'!</v>
      </c>
      <c r="N1138">
        <f t="shared" ca="1" si="211"/>
        <v>0</v>
      </c>
      <c r="O1138" t="str">
        <f t="shared" ca="1" si="218"/>
        <v>C:AP</v>
      </c>
      <c r="P1138" t="str">
        <f t="shared" ca="1" si="219"/>
        <v>C9:AP9</v>
      </c>
    </row>
    <row r="1139" spans="1:16">
      <c r="A1139" t="str">
        <f t="shared" si="208"/>
        <v>35</v>
      </c>
      <c r="B1139" t="str">
        <f t="shared" ca="1" si="209"/>
        <v>PE</v>
      </c>
      <c r="C1139" t="str">
        <f t="shared" si="213"/>
        <v>DCJ-PE</v>
      </c>
      <c r="D1139" t="s">
        <v>1507</v>
      </c>
      <c r="E1139">
        <f t="shared" ca="1" si="212"/>
        <v>0</v>
      </c>
      <c r="H1139" t="str">
        <f t="shared" ca="1" si="210"/>
        <v>'GOOD PE'!</v>
      </c>
      <c r="I1139" s="463">
        <f t="shared" ca="1" si="214"/>
        <v>0</v>
      </c>
      <c r="J1139" s="463">
        <f t="shared" ca="1" si="215"/>
        <v>0</v>
      </c>
      <c r="K1139">
        <f t="shared" ca="1" si="216"/>
        <v>0</v>
      </c>
      <c r="L1139">
        <f t="shared" ca="1" si="217"/>
        <v>0</v>
      </c>
      <c r="M1139" t="str">
        <f t="shared" ca="1" si="211"/>
        <v>'GOOD PE'!</v>
      </c>
      <c r="N1139">
        <f t="shared" ca="1" si="211"/>
        <v>0</v>
      </c>
      <c r="O1139" t="str">
        <f t="shared" ca="1" si="218"/>
        <v>C:AP</v>
      </c>
      <c r="P1139" t="str">
        <f t="shared" ca="1" si="219"/>
        <v>C9:AP9</v>
      </c>
    </row>
    <row r="1140" spans="1:16">
      <c r="A1140" t="str">
        <f t="shared" si="208"/>
        <v>36</v>
      </c>
      <c r="B1140" t="str">
        <f t="shared" ca="1" si="209"/>
        <v>PE</v>
      </c>
      <c r="C1140" t="str">
        <f t="shared" si="213"/>
        <v>DCJ-PE</v>
      </c>
      <c r="D1140" t="s">
        <v>1508</v>
      </c>
      <c r="E1140">
        <f t="shared" ca="1" si="212"/>
        <v>0</v>
      </c>
      <c r="H1140" t="str">
        <f t="shared" ca="1" si="210"/>
        <v>'GOOD PE'!</v>
      </c>
      <c r="I1140" s="463">
        <f t="shared" ca="1" si="214"/>
        <v>0</v>
      </c>
      <c r="J1140" s="463">
        <f t="shared" ca="1" si="215"/>
        <v>0</v>
      </c>
      <c r="K1140">
        <f t="shared" ca="1" si="216"/>
        <v>0</v>
      </c>
      <c r="L1140">
        <f t="shared" ca="1" si="217"/>
        <v>0</v>
      </c>
      <c r="M1140" t="str">
        <f t="shared" ca="1" si="211"/>
        <v>'GOOD PE'!</v>
      </c>
      <c r="N1140">
        <f t="shared" ca="1" si="211"/>
        <v>0</v>
      </c>
      <c r="O1140" t="str">
        <f t="shared" ca="1" si="218"/>
        <v>C:AP</v>
      </c>
      <c r="P1140" t="str">
        <f t="shared" ca="1" si="219"/>
        <v>C9:AP9</v>
      </c>
    </row>
    <row r="1141" spans="1:16">
      <c r="A1141" t="str">
        <f t="shared" si="208"/>
        <v>01</v>
      </c>
      <c r="B1141" t="str">
        <f t="shared" ca="1" si="209"/>
        <v>PU</v>
      </c>
      <c r="C1141" t="str">
        <f t="shared" si="213"/>
        <v>DCJ-PU</v>
      </c>
      <c r="D1141" t="s">
        <v>1213</v>
      </c>
      <c r="E1141">
        <f t="shared" ca="1" si="212"/>
        <v>0</v>
      </c>
      <c r="H1141" t="str">
        <f t="shared" ca="1" si="210"/>
        <v>'GOOD PU'!</v>
      </c>
      <c r="I1141" s="463">
        <f t="shared" ca="1" si="214"/>
        <v>0</v>
      </c>
      <c r="J1141" s="463">
        <f t="shared" ca="1" si="215"/>
        <v>0</v>
      </c>
      <c r="K1141">
        <f t="shared" ca="1" si="216"/>
        <v>0</v>
      </c>
      <c r="L1141" t="str">
        <f t="shared" ca="1" si="217"/>
        <v>'GOOD PU'!</v>
      </c>
      <c r="M1141">
        <f t="shared" ca="1" si="211"/>
        <v>0</v>
      </c>
      <c r="N1141">
        <f t="shared" ca="1" si="211"/>
        <v>0</v>
      </c>
      <c r="O1141" t="str">
        <f t="shared" ca="1" si="218"/>
        <v>D:t</v>
      </c>
      <c r="P1141" t="str">
        <f t="shared" ca="1" si="219"/>
        <v>D9:t9</v>
      </c>
    </row>
    <row r="1142" spans="1:16">
      <c r="A1142" t="str">
        <f t="shared" si="208"/>
        <v>02</v>
      </c>
      <c r="B1142" t="str">
        <f t="shared" ca="1" si="209"/>
        <v>PU</v>
      </c>
      <c r="C1142" t="str">
        <f t="shared" si="213"/>
        <v>DCJ-PU</v>
      </c>
      <c r="D1142" t="s">
        <v>1214</v>
      </c>
      <c r="E1142">
        <f t="shared" ca="1" si="212"/>
        <v>0</v>
      </c>
      <c r="H1142" t="str">
        <f t="shared" ca="1" si="210"/>
        <v>'GOOD PU'!</v>
      </c>
      <c r="I1142" s="463">
        <f t="shared" ca="1" si="214"/>
        <v>0</v>
      </c>
      <c r="J1142" s="463">
        <f t="shared" ca="1" si="215"/>
        <v>0</v>
      </c>
      <c r="K1142">
        <f t="shared" ca="1" si="216"/>
        <v>0</v>
      </c>
      <c r="L1142" t="str">
        <f t="shared" ca="1" si="217"/>
        <v>'GOOD PU'!</v>
      </c>
      <c r="M1142">
        <f t="shared" ca="1" si="211"/>
        <v>0</v>
      </c>
      <c r="N1142">
        <f t="shared" ca="1" si="211"/>
        <v>0</v>
      </c>
      <c r="O1142" t="str">
        <f t="shared" ca="1" si="218"/>
        <v>D:t</v>
      </c>
      <c r="P1142" t="str">
        <f t="shared" ca="1" si="219"/>
        <v>D9:t9</v>
      </c>
    </row>
    <row r="1143" spans="1:16">
      <c r="A1143" t="str">
        <f t="shared" si="208"/>
        <v>03</v>
      </c>
      <c r="B1143" t="str">
        <f t="shared" ca="1" si="209"/>
        <v>PU</v>
      </c>
      <c r="C1143" t="str">
        <f t="shared" si="213"/>
        <v>DCJ-PU</v>
      </c>
      <c r="D1143" t="s">
        <v>1215</v>
      </c>
      <c r="E1143">
        <f t="shared" ca="1" si="212"/>
        <v>0</v>
      </c>
      <c r="H1143" t="str">
        <f t="shared" ca="1" si="210"/>
        <v>'GOOD PU'!</v>
      </c>
      <c r="I1143" s="463">
        <f t="shared" ca="1" si="214"/>
        <v>0</v>
      </c>
      <c r="J1143" s="463">
        <f t="shared" ca="1" si="215"/>
        <v>0</v>
      </c>
      <c r="K1143">
        <f t="shared" ca="1" si="216"/>
        <v>0</v>
      </c>
      <c r="L1143" t="str">
        <f t="shared" ca="1" si="217"/>
        <v>'GOOD PU'!</v>
      </c>
      <c r="M1143">
        <f t="shared" ca="1" si="211"/>
        <v>0</v>
      </c>
      <c r="N1143">
        <f t="shared" ca="1" si="211"/>
        <v>0</v>
      </c>
      <c r="O1143" t="str">
        <f t="shared" ca="1" si="218"/>
        <v>D:t</v>
      </c>
      <c r="P1143" t="str">
        <f t="shared" ca="1" si="219"/>
        <v>D9:t9</v>
      </c>
    </row>
    <row r="1144" spans="1:16">
      <c r="A1144" t="str">
        <f t="shared" si="208"/>
        <v>04</v>
      </c>
      <c r="B1144" t="str">
        <f t="shared" ca="1" si="209"/>
        <v>PU</v>
      </c>
      <c r="C1144" t="str">
        <f t="shared" si="213"/>
        <v>DCJ-PU</v>
      </c>
      <c r="D1144" t="s">
        <v>1216</v>
      </c>
      <c r="E1144">
        <f t="shared" ca="1" si="212"/>
        <v>0</v>
      </c>
      <c r="H1144" t="str">
        <f t="shared" ca="1" si="210"/>
        <v>'GOOD PU'!</v>
      </c>
      <c r="I1144" s="463">
        <f t="shared" ca="1" si="214"/>
        <v>0</v>
      </c>
      <c r="J1144" s="463">
        <f t="shared" ca="1" si="215"/>
        <v>0</v>
      </c>
      <c r="K1144">
        <f t="shared" ca="1" si="216"/>
        <v>0</v>
      </c>
      <c r="L1144" t="str">
        <f t="shared" ca="1" si="217"/>
        <v>'GOOD PU'!</v>
      </c>
      <c r="M1144">
        <f t="shared" ca="1" si="211"/>
        <v>0</v>
      </c>
      <c r="N1144">
        <f t="shared" ca="1" si="211"/>
        <v>0</v>
      </c>
      <c r="O1144" t="str">
        <f t="shared" ca="1" si="218"/>
        <v>D:t</v>
      </c>
      <c r="P1144" t="str">
        <f t="shared" ca="1" si="219"/>
        <v>D9:t9</v>
      </c>
    </row>
    <row r="1145" spans="1:16">
      <c r="A1145" t="str">
        <f t="shared" si="208"/>
        <v>05</v>
      </c>
      <c r="B1145" t="str">
        <f t="shared" ca="1" si="209"/>
        <v>PU</v>
      </c>
      <c r="C1145" t="str">
        <f t="shared" si="213"/>
        <v>DCJ-PU</v>
      </c>
      <c r="D1145" t="s">
        <v>1217</v>
      </c>
      <c r="E1145">
        <f t="shared" ca="1" si="212"/>
        <v>0</v>
      </c>
      <c r="H1145" t="str">
        <f t="shared" ca="1" si="210"/>
        <v>'GOOD PU'!</v>
      </c>
      <c r="I1145" s="463">
        <f t="shared" ca="1" si="214"/>
        <v>0</v>
      </c>
      <c r="J1145" s="463">
        <f t="shared" ca="1" si="215"/>
        <v>0</v>
      </c>
      <c r="K1145">
        <f t="shared" ca="1" si="216"/>
        <v>0</v>
      </c>
      <c r="L1145" t="str">
        <f t="shared" ca="1" si="217"/>
        <v>'GOOD PU'!</v>
      </c>
      <c r="M1145">
        <f t="shared" ca="1" si="211"/>
        <v>0</v>
      </c>
      <c r="N1145">
        <f t="shared" ca="1" si="211"/>
        <v>0</v>
      </c>
      <c r="O1145" t="str">
        <f t="shared" ca="1" si="218"/>
        <v>D:t</v>
      </c>
      <c r="P1145" t="str">
        <f t="shared" ca="1" si="219"/>
        <v>D9:t9</v>
      </c>
    </row>
    <row r="1146" spans="1:16">
      <c r="A1146" t="str">
        <f t="shared" si="208"/>
        <v>06</v>
      </c>
      <c r="B1146" t="str">
        <f t="shared" ca="1" si="209"/>
        <v>PU</v>
      </c>
      <c r="C1146" t="str">
        <f t="shared" si="213"/>
        <v>DCJ-PU</v>
      </c>
      <c r="D1146" t="s">
        <v>1218</v>
      </c>
      <c r="E1146">
        <f t="shared" ca="1" si="212"/>
        <v>0</v>
      </c>
      <c r="H1146" t="str">
        <f t="shared" ca="1" si="210"/>
        <v>'GOOD PU'!</v>
      </c>
      <c r="I1146" s="463">
        <f t="shared" ca="1" si="214"/>
        <v>0</v>
      </c>
      <c r="J1146" s="463">
        <f t="shared" ca="1" si="215"/>
        <v>0</v>
      </c>
      <c r="K1146">
        <f t="shared" ca="1" si="216"/>
        <v>0</v>
      </c>
      <c r="L1146" t="str">
        <f t="shared" ca="1" si="217"/>
        <v>'GOOD PU'!</v>
      </c>
      <c r="M1146">
        <f t="shared" ca="1" si="211"/>
        <v>0</v>
      </c>
      <c r="N1146">
        <f t="shared" ca="1" si="211"/>
        <v>0</v>
      </c>
      <c r="O1146" t="str">
        <f t="shared" ca="1" si="218"/>
        <v>D:t</v>
      </c>
      <c r="P1146" t="str">
        <f t="shared" ca="1" si="219"/>
        <v>D9:t9</v>
      </c>
    </row>
    <row r="1147" spans="1:16">
      <c r="A1147" t="str">
        <f t="shared" si="208"/>
        <v>09</v>
      </c>
      <c r="B1147" t="str">
        <f t="shared" ca="1" si="209"/>
        <v>PU</v>
      </c>
      <c r="C1147" t="str">
        <f t="shared" si="213"/>
        <v>DCJ-PU</v>
      </c>
      <c r="D1147" t="s">
        <v>1219</v>
      </c>
      <c r="E1147">
        <f t="shared" ca="1" si="212"/>
        <v>0</v>
      </c>
      <c r="H1147" t="str">
        <f t="shared" ca="1" si="210"/>
        <v>'GOOD PU'!</v>
      </c>
      <c r="I1147" s="463">
        <f t="shared" ca="1" si="214"/>
        <v>0</v>
      </c>
      <c r="J1147" s="463">
        <f t="shared" ca="1" si="215"/>
        <v>0</v>
      </c>
      <c r="K1147">
        <f t="shared" ca="1" si="216"/>
        <v>0</v>
      </c>
      <c r="L1147" t="str">
        <f t="shared" ca="1" si="217"/>
        <v>'GOOD PU'!</v>
      </c>
      <c r="M1147">
        <f t="shared" ca="1" si="211"/>
        <v>0</v>
      </c>
      <c r="N1147">
        <f t="shared" ca="1" si="211"/>
        <v>0</v>
      </c>
      <c r="O1147" t="str">
        <f t="shared" ca="1" si="218"/>
        <v>D:t</v>
      </c>
      <c r="P1147" t="str">
        <f t="shared" ca="1" si="219"/>
        <v>D9:t9</v>
      </c>
    </row>
    <row r="1148" spans="1:16">
      <c r="A1148" t="str">
        <f t="shared" si="208"/>
        <v>11</v>
      </c>
      <c r="B1148" t="str">
        <f t="shared" ca="1" si="209"/>
        <v>PU</v>
      </c>
      <c r="C1148" t="str">
        <f t="shared" si="213"/>
        <v>DCJ-PU</v>
      </c>
      <c r="D1148" t="s">
        <v>1220</v>
      </c>
      <c r="E1148">
        <f t="shared" ca="1" si="212"/>
        <v>0</v>
      </c>
      <c r="H1148" t="str">
        <f t="shared" ca="1" si="210"/>
        <v>'GOOD PU'!</v>
      </c>
      <c r="I1148" s="463">
        <f t="shared" ca="1" si="214"/>
        <v>0</v>
      </c>
      <c r="J1148" s="463">
        <f t="shared" ca="1" si="215"/>
        <v>0</v>
      </c>
      <c r="K1148">
        <f t="shared" ca="1" si="216"/>
        <v>0</v>
      </c>
      <c r="L1148" t="str">
        <f t="shared" ca="1" si="217"/>
        <v>'GOOD PU'!</v>
      </c>
      <c r="M1148">
        <f t="shared" ca="1" si="211"/>
        <v>0</v>
      </c>
      <c r="N1148">
        <f t="shared" ca="1" si="211"/>
        <v>0</v>
      </c>
      <c r="O1148" t="str">
        <f t="shared" ca="1" si="218"/>
        <v>D:t</v>
      </c>
      <c r="P1148" t="str">
        <f t="shared" ca="1" si="219"/>
        <v>D9:t9</v>
      </c>
    </row>
    <row r="1149" spans="1:16">
      <c r="A1149" t="str">
        <f t="shared" si="208"/>
        <v>12</v>
      </c>
      <c r="B1149" t="str">
        <f t="shared" ca="1" si="209"/>
        <v>PU</v>
      </c>
      <c r="C1149" t="str">
        <f t="shared" si="213"/>
        <v>DCJ-PU</v>
      </c>
      <c r="D1149" t="s">
        <v>1221</v>
      </c>
      <c r="E1149">
        <f t="shared" ca="1" si="212"/>
        <v>0</v>
      </c>
      <c r="H1149" t="str">
        <f t="shared" ca="1" si="210"/>
        <v>'GOOD PU'!</v>
      </c>
      <c r="I1149" s="463">
        <f t="shared" ca="1" si="214"/>
        <v>0</v>
      </c>
      <c r="J1149" s="463">
        <f t="shared" ca="1" si="215"/>
        <v>0</v>
      </c>
      <c r="K1149">
        <f t="shared" ca="1" si="216"/>
        <v>0</v>
      </c>
      <c r="L1149" t="str">
        <f t="shared" ca="1" si="217"/>
        <v>'GOOD PU'!</v>
      </c>
      <c r="M1149">
        <f t="shared" ca="1" si="211"/>
        <v>0</v>
      </c>
      <c r="N1149">
        <f t="shared" ca="1" si="211"/>
        <v>0</v>
      </c>
      <c r="O1149" t="str">
        <f t="shared" ca="1" si="218"/>
        <v>D:t</v>
      </c>
      <c r="P1149" t="str">
        <f t="shared" ca="1" si="219"/>
        <v>D9:t9</v>
      </c>
    </row>
    <row r="1150" spans="1:16">
      <c r="A1150" t="str">
        <f t="shared" si="208"/>
        <v>14</v>
      </c>
      <c r="B1150" t="str">
        <f t="shared" ca="1" si="209"/>
        <v>PU</v>
      </c>
      <c r="C1150" t="str">
        <f t="shared" si="213"/>
        <v>DCJ-PU</v>
      </c>
      <c r="D1150" t="s">
        <v>1222</v>
      </c>
      <c r="E1150">
        <f t="shared" ca="1" si="212"/>
        <v>0</v>
      </c>
      <c r="H1150" t="str">
        <f t="shared" ca="1" si="210"/>
        <v>'GOOD PU'!</v>
      </c>
      <c r="I1150" s="463">
        <f t="shared" ca="1" si="214"/>
        <v>0</v>
      </c>
      <c r="J1150" s="463">
        <f t="shared" ca="1" si="215"/>
        <v>0</v>
      </c>
      <c r="K1150">
        <f t="shared" ca="1" si="216"/>
        <v>0</v>
      </c>
      <c r="L1150" t="str">
        <f t="shared" ca="1" si="217"/>
        <v>'GOOD PU'!</v>
      </c>
      <c r="M1150">
        <f t="shared" ca="1" si="211"/>
        <v>0</v>
      </c>
      <c r="N1150">
        <f t="shared" ca="1" si="211"/>
        <v>0</v>
      </c>
      <c r="O1150" t="str">
        <f t="shared" ca="1" si="218"/>
        <v>D:t</v>
      </c>
      <c r="P1150" t="str">
        <f t="shared" ca="1" si="219"/>
        <v>D9:t9</v>
      </c>
    </row>
    <row r="1151" spans="1:16">
      <c r="A1151" t="str">
        <f t="shared" si="208"/>
        <v>01</v>
      </c>
      <c r="B1151" t="e">
        <f t="shared" ca="1" si="209"/>
        <v>#N/A</v>
      </c>
      <c r="C1151" t="str">
        <f t="shared" si="213"/>
        <v>REDUCTOR-100PU</v>
      </c>
      <c r="D1151" t="s">
        <v>1509</v>
      </c>
      <c r="E1151">
        <f t="shared" ca="1" si="212"/>
        <v>0</v>
      </c>
      <c r="H1151" t="str">
        <f t="shared" ca="1" si="210"/>
        <v/>
      </c>
      <c r="I1151" s="463">
        <f t="shared" ca="1" si="214"/>
        <v>0</v>
      </c>
      <c r="J1151" s="463">
        <f t="shared" ca="1" si="215"/>
        <v>0</v>
      </c>
      <c r="K1151">
        <f t="shared" ca="1" si="216"/>
        <v>0</v>
      </c>
      <c r="L1151">
        <f t="shared" ca="1" si="217"/>
        <v>0</v>
      </c>
      <c r="M1151">
        <f t="shared" ca="1" si="211"/>
        <v>0</v>
      </c>
      <c r="N1151">
        <f t="shared" ca="1" si="211"/>
        <v>0</v>
      </c>
      <c r="O1151" t="e">
        <f t="shared" ca="1" si="218"/>
        <v>#N/A</v>
      </c>
      <c r="P1151" t="e">
        <f t="shared" ca="1" si="219"/>
        <v>#N/A</v>
      </c>
    </row>
    <row r="1152" spans="1:16">
      <c r="A1152" t="str">
        <f t="shared" si="208"/>
        <v>02</v>
      </c>
      <c r="B1152" t="e">
        <f t="shared" ca="1" si="209"/>
        <v>#N/A</v>
      </c>
      <c r="C1152" t="str">
        <f t="shared" si="213"/>
        <v>REDUCTOR-100PU</v>
      </c>
      <c r="D1152" t="s">
        <v>1510</v>
      </c>
      <c r="E1152">
        <f t="shared" ca="1" si="212"/>
        <v>0</v>
      </c>
      <c r="H1152" t="str">
        <f t="shared" ca="1" si="210"/>
        <v/>
      </c>
      <c r="I1152" s="463">
        <f t="shared" ca="1" si="214"/>
        <v>0</v>
      </c>
      <c r="J1152" s="463">
        <f t="shared" ca="1" si="215"/>
        <v>0</v>
      </c>
      <c r="K1152">
        <f t="shared" ca="1" si="216"/>
        <v>0</v>
      </c>
      <c r="L1152">
        <f t="shared" ca="1" si="217"/>
        <v>0</v>
      </c>
      <c r="M1152">
        <f t="shared" ca="1" si="211"/>
        <v>0</v>
      </c>
      <c r="N1152">
        <f t="shared" ca="1" si="211"/>
        <v>0</v>
      </c>
      <c r="O1152" t="e">
        <f t="shared" ca="1" si="218"/>
        <v>#N/A</v>
      </c>
      <c r="P1152" t="e">
        <f t="shared" ca="1" si="219"/>
        <v>#N/A</v>
      </c>
    </row>
    <row r="1153" spans="1:16">
      <c r="A1153" t="str">
        <f t="shared" si="208"/>
        <v>03</v>
      </c>
      <c r="B1153" t="e">
        <f t="shared" ca="1" si="209"/>
        <v>#N/A</v>
      </c>
      <c r="C1153" t="str">
        <f t="shared" si="213"/>
        <v>REDUCTOR-100PU</v>
      </c>
      <c r="D1153" t="s">
        <v>1511</v>
      </c>
      <c r="E1153">
        <f t="shared" ca="1" si="212"/>
        <v>0</v>
      </c>
      <c r="H1153" t="str">
        <f t="shared" ca="1" si="210"/>
        <v/>
      </c>
      <c r="I1153" s="463">
        <f t="shared" ca="1" si="214"/>
        <v>0</v>
      </c>
      <c r="J1153" s="463">
        <f t="shared" ca="1" si="215"/>
        <v>0</v>
      </c>
      <c r="K1153">
        <f t="shared" ca="1" si="216"/>
        <v>0</v>
      </c>
      <c r="L1153">
        <f t="shared" ca="1" si="217"/>
        <v>0</v>
      </c>
      <c r="M1153">
        <f t="shared" ca="1" si="211"/>
        <v>0</v>
      </c>
      <c r="N1153">
        <f t="shared" ca="1" si="211"/>
        <v>0</v>
      </c>
      <c r="O1153" t="e">
        <f t="shared" ca="1" si="218"/>
        <v>#N/A</v>
      </c>
      <c r="P1153" t="e">
        <f t="shared" ca="1" si="219"/>
        <v>#N/A</v>
      </c>
    </row>
    <row r="1154" spans="1:16">
      <c r="A1154" t="str">
        <f t="shared" si="208"/>
        <v>04</v>
      </c>
      <c r="B1154" t="e">
        <f t="shared" ca="1" si="209"/>
        <v>#N/A</v>
      </c>
      <c r="C1154" t="str">
        <f t="shared" si="213"/>
        <v>REDUCTOR-100PU</v>
      </c>
      <c r="D1154" t="s">
        <v>1512</v>
      </c>
      <c r="E1154">
        <f t="shared" ca="1" si="212"/>
        <v>0</v>
      </c>
      <c r="H1154" t="str">
        <f t="shared" ca="1" si="210"/>
        <v/>
      </c>
      <c r="I1154" s="463">
        <f t="shared" ca="1" si="214"/>
        <v>0</v>
      </c>
      <c r="J1154" s="463">
        <f t="shared" ca="1" si="215"/>
        <v>0</v>
      </c>
      <c r="K1154">
        <f t="shared" ca="1" si="216"/>
        <v>0</v>
      </c>
      <c r="L1154">
        <f t="shared" ca="1" si="217"/>
        <v>0</v>
      </c>
      <c r="M1154">
        <f t="shared" ca="1" si="211"/>
        <v>0</v>
      </c>
      <c r="N1154">
        <f t="shared" ca="1" si="211"/>
        <v>0</v>
      </c>
      <c r="O1154" t="e">
        <f t="shared" ca="1" si="218"/>
        <v>#N/A</v>
      </c>
      <c r="P1154" t="e">
        <f t="shared" ca="1" si="219"/>
        <v>#N/A</v>
      </c>
    </row>
    <row r="1155" spans="1:16">
      <c r="A1155" t="str">
        <f t="shared" si="208"/>
        <v>05</v>
      </c>
      <c r="B1155" t="e">
        <f t="shared" ca="1" si="209"/>
        <v>#N/A</v>
      </c>
      <c r="C1155" t="str">
        <f t="shared" si="213"/>
        <v>REDUCTOR-100PU</v>
      </c>
      <c r="D1155" t="s">
        <v>1513</v>
      </c>
      <c r="E1155">
        <f t="shared" ca="1" si="212"/>
        <v>0</v>
      </c>
      <c r="H1155" t="str">
        <f t="shared" ca="1" si="210"/>
        <v/>
      </c>
      <c r="I1155" s="463">
        <f t="shared" ca="1" si="214"/>
        <v>0</v>
      </c>
      <c r="J1155" s="463">
        <f t="shared" ca="1" si="215"/>
        <v>0</v>
      </c>
      <c r="K1155">
        <f t="shared" ca="1" si="216"/>
        <v>0</v>
      </c>
      <c r="L1155">
        <f t="shared" ca="1" si="217"/>
        <v>0</v>
      </c>
      <c r="M1155">
        <f t="shared" ca="1" si="211"/>
        <v>0</v>
      </c>
      <c r="N1155">
        <f t="shared" ca="1" si="211"/>
        <v>0</v>
      </c>
      <c r="O1155" t="e">
        <f t="shared" ca="1" si="218"/>
        <v>#N/A</v>
      </c>
      <c r="P1155" t="e">
        <f t="shared" ca="1" si="219"/>
        <v>#N/A</v>
      </c>
    </row>
    <row r="1156" spans="1:16">
      <c r="A1156" t="str">
        <f t="shared" si="208"/>
        <v>06</v>
      </c>
      <c r="B1156" t="e">
        <f t="shared" ca="1" si="209"/>
        <v>#N/A</v>
      </c>
      <c r="C1156" t="str">
        <f t="shared" si="213"/>
        <v>REDUCTOR-100PU</v>
      </c>
      <c r="D1156" t="s">
        <v>1514</v>
      </c>
      <c r="E1156">
        <f t="shared" ca="1" si="212"/>
        <v>0</v>
      </c>
      <c r="H1156" t="str">
        <f t="shared" ca="1" si="210"/>
        <v/>
      </c>
      <c r="I1156" s="463">
        <f t="shared" ca="1" si="214"/>
        <v>0</v>
      </c>
      <c r="J1156" s="463">
        <f t="shared" ca="1" si="215"/>
        <v>0</v>
      </c>
      <c r="K1156">
        <f t="shared" ca="1" si="216"/>
        <v>0</v>
      </c>
      <c r="L1156">
        <f t="shared" ca="1" si="217"/>
        <v>0</v>
      </c>
      <c r="M1156">
        <f t="shared" ca="1" si="211"/>
        <v>0</v>
      </c>
      <c r="N1156">
        <f t="shared" ca="1" si="211"/>
        <v>0</v>
      </c>
      <c r="O1156" t="e">
        <f t="shared" ca="1" si="218"/>
        <v>#N/A</v>
      </c>
      <c r="P1156" t="e">
        <f t="shared" ca="1" si="219"/>
        <v>#N/A</v>
      </c>
    </row>
    <row r="1157" spans="1:16">
      <c r="A1157" t="str">
        <f t="shared" ref="A1157:A1172" si="220">IF(LEFT(RIGHT(D1157,3),1)="-",RIGHT(D1157,2),RIGHT(D1157,3))</f>
        <v>07</v>
      </c>
      <c r="B1157" t="e">
        <f t="shared" ref="B1157:B1172" ca="1" si="221">VLOOKUP(H1157,$A$1:$K$5,11,FALSE)</f>
        <v>#N/A</v>
      </c>
      <c r="C1157" t="str">
        <f t="shared" si="213"/>
        <v>REDUCTOR-100PU</v>
      </c>
      <c r="D1157" t="s">
        <v>1515</v>
      </c>
      <c r="E1157">
        <f t="shared" ca="1" si="212"/>
        <v>0</v>
      </c>
      <c r="H1157" t="str">
        <f t="shared" ref="H1157:H1172" ca="1" si="222">IF(I1157&lt;&gt;0,I1157,IF(J1157&lt;&gt;0,J1157,IF(K1157&lt;&gt;0,K1157,IF(L1157&lt;&gt;0,L1157,IF(M1157&lt;&gt;0,M1157,"")))))</f>
        <v/>
      </c>
      <c r="I1157" s="463">
        <f t="shared" ca="1" si="214"/>
        <v>0</v>
      </c>
      <c r="J1157" s="463">
        <f t="shared" ca="1" si="215"/>
        <v>0</v>
      </c>
      <c r="K1157">
        <f t="shared" ca="1" si="216"/>
        <v>0</v>
      </c>
      <c r="L1157">
        <f t="shared" ca="1" si="217"/>
        <v>0</v>
      </c>
      <c r="M1157">
        <f t="shared" ca="1" si="211"/>
        <v>0</v>
      </c>
      <c r="N1157">
        <f t="shared" ca="1" si="211"/>
        <v>0</v>
      </c>
      <c r="O1157" t="e">
        <f t="shared" ca="1" si="218"/>
        <v>#N/A</v>
      </c>
      <c r="P1157" t="e">
        <f t="shared" ca="1" si="219"/>
        <v>#N/A</v>
      </c>
    </row>
    <row r="1158" spans="1:16">
      <c r="A1158" t="str">
        <f t="shared" si="220"/>
        <v>09</v>
      </c>
      <c r="B1158" t="e">
        <f t="shared" ca="1" si="221"/>
        <v>#N/A</v>
      </c>
      <c r="C1158" t="str">
        <f t="shared" si="213"/>
        <v>REDUCTOR-100PU</v>
      </c>
      <c r="D1158" t="s">
        <v>1516</v>
      </c>
      <c r="E1158">
        <f t="shared" ca="1" si="212"/>
        <v>0</v>
      </c>
      <c r="H1158" t="str">
        <f t="shared" ca="1" si="222"/>
        <v/>
      </c>
      <c r="I1158" s="463">
        <f t="shared" ca="1" si="214"/>
        <v>0</v>
      </c>
      <c r="J1158" s="463">
        <f t="shared" ca="1" si="215"/>
        <v>0</v>
      </c>
      <c r="K1158">
        <f t="shared" ca="1" si="216"/>
        <v>0</v>
      </c>
      <c r="L1158">
        <f t="shared" ca="1" si="217"/>
        <v>0</v>
      </c>
      <c r="M1158">
        <f t="shared" ref="M1158:N1172" ca="1" si="223">IF(IFERROR(VLOOKUP($C1158,INDIRECT(M$12&amp;$H$10),1,FALSE),0)&lt;&gt;0,M$12,0)</f>
        <v>0</v>
      </c>
      <c r="N1158">
        <f t="shared" ca="1" si="223"/>
        <v>0</v>
      </c>
      <c r="O1158" t="e">
        <f t="shared" ca="1" si="218"/>
        <v>#N/A</v>
      </c>
      <c r="P1158" t="e">
        <f t="shared" ca="1" si="219"/>
        <v>#N/A</v>
      </c>
    </row>
    <row r="1159" spans="1:16">
      <c r="A1159" t="str">
        <f t="shared" si="220"/>
        <v>11</v>
      </c>
      <c r="B1159" t="e">
        <f t="shared" ca="1" si="221"/>
        <v>#N/A</v>
      </c>
      <c r="C1159" t="str">
        <f t="shared" si="213"/>
        <v>REDUCTOR-100PU</v>
      </c>
      <c r="D1159" t="s">
        <v>1517</v>
      </c>
      <c r="E1159">
        <f t="shared" ca="1" si="212"/>
        <v>0</v>
      </c>
      <c r="H1159" t="str">
        <f t="shared" ca="1" si="222"/>
        <v/>
      </c>
      <c r="I1159" s="463">
        <f t="shared" ca="1" si="214"/>
        <v>0</v>
      </c>
      <c r="J1159" s="463">
        <f t="shared" ca="1" si="215"/>
        <v>0</v>
      </c>
      <c r="K1159">
        <f t="shared" ca="1" si="216"/>
        <v>0</v>
      </c>
      <c r="L1159">
        <f t="shared" ca="1" si="217"/>
        <v>0</v>
      </c>
      <c r="M1159">
        <f t="shared" ca="1" si="223"/>
        <v>0</v>
      </c>
      <c r="N1159">
        <f t="shared" ca="1" si="223"/>
        <v>0</v>
      </c>
      <c r="O1159" t="e">
        <f t="shared" ca="1" si="218"/>
        <v>#N/A</v>
      </c>
      <c r="P1159" t="e">
        <f t="shared" ca="1" si="219"/>
        <v>#N/A</v>
      </c>
    </row>
    <row r="1160" spans="1:16">
      <c r="A1160" t="str">
        <f t="shared" si="220"/>
        <v>12</v>
      </c>
      <c r="B1160" t="e">
        <f t="shared" ca="1" si="221"/>
        <v>#N/A</v>
      </c>
      <c r="C1160" t="str">
        <f t="shared" si="213"/>
        <v>REDUCTOR-100PU</v>
      </c>
      <c r="D1160" t="s">
        <v>1518</v>
      </c>
      <c r="E1160">
        <f t="shared" ca="1" si="212"/>
        <v>0</v>
      </c>
      <c r="H1160" t="str">
        <f t="shared" ca="1" si="222"/>
        <v/>
      </c>
      <c r="I1160" s="463">
        <f t="shared" ca="1" si="214"/>
        <v>0</v>
      </c>
      <c r="J1160" s="463">
        <f t="shared" ca="1" si="215"/>
        <v>0</v>
      </c>
      <c r="K1160">
        <f t="shared" ca="1" si="216"/>
        <v>0</v>
      </c>
      <c r="L1160">
        <f t="shared" ca="1" si="217"/>
        <v>0</v>
      </c>
      <c r="M1160">
        <f t="shared" ca="1" si="223"/>
        <v>0</v>
      </c>
      <c r="N1160">
        <f t="shared" ca="1" si="223"/>
        <v>0</v>
      </c>
      <c r="O1160" t="e">
        <f t="shared" ca="1" si="218"/>
        <v>#N/A</v>
      </c>
      <c r="P1160" t="e">
        <f t="shared" ca="1" si="219"/>
        <v>#N/A</v>
      </c>
    </row>
    <row r="1161" spans="1:16">
      <c r="A1161" t="str">
        <f t="shared" si="220"/>
        <v>14</v>
      </c>
      <c r="B1161" t="e">
        <f t="shared" ca="1" si="221"/>
        <v>#N/A</v>
      </c>
      <c r="C1161" t="str">
        <f t="shared" si="213"/>
        <v>REDUCTOR-100PU</v>
      </c>
      <c r="D1161" t="s">
        <v>1519</v>
      </c>
      <c r="E1161">
        <f t="shared" ca="1" si="212"/>
        <v>0</v>
      </c>
      <c r="H1161" t="str">
        <f t="shared" ca="1" si="222"/>
        <v/>
      </c>
      <c r="I1161" s="463">
        <f t="shared" ca="1" si="214"/>
        <v>0</v>
      </c>
      <c r="J1161" s="463">
        <f t="shared" ca="1" si="215"/>
        <v>0</v>
      </c>
      <c r="K1161">
        <f t="shared" ca="1" si="216"/>
        <v>0</v>
      </c>
      <c r="L1161">
        <f t="shared" ca="1" si="217"/>
        <v>0</v>
      </c>
      <c r="M1161">
        <f t="shared" ca="1" si="223"/>
        <v>0</v>
      </c>
      <c r="N1161">
        <f t="shared" ca="1" si="223"/>
        <v>0</v>
      </c>
      <c r="O1161" t="e">
        <f t="shared" ca="1" si="218"/>
        <v>#N/A</v>
      </c>
      <c r="P1161" t="e">
        <f t="shared" ca="1" si="219"/>
        <v>#N/A</v>
      </c>
    </row>
    <row r="1162" spans="1:16">
      <c r="A1162" t="str">
        <f t="shared" si="220"/>
        <v>01</v>
      </c>
      <c r="B1162" t="e">
        <f t="shared" ca="1" si="221"/>
        <v>#N/A</v>
      </c>
      <c r="C1162" t="str">
        <f t="shared" si="213"/>
        <v>REDUCTOR-30PU</v>
      </c>
      <c r="D1162" t="s">
        <v>1520</v>
      </c>
      <c r="E1162">
        <f t="shared" ca="1" si="212"/>
        <v>0</v>
      </c>
      <c r="H1162" t="str">
        <f t="shared" ca="1" si="222"/>
        <v/>
      </c>
      <c r="I1162" s="463">
        <f t="shared" ca="1" si="214"/>
        <v>0</v>
      </c>
      <c r="J1162" s="463">
        <f t="shared" ca="1" si="215"/>
        <v>0</v>
      </c>
      <c r="K1162">
        <f t="shared" ca="1" si="216"/>
        <v>0</v>
      </c>
      <c r="L1162">
        <f t="shared" ca="1" si="217"/>
        <v>0</v>
      </c>
      <c r="M1162">
        <f t="shared" ca="1" si="223"/>
        <v>0</v>
      </c>
      <c r="N1162">
        <f t="shared" ca="1" si="223"/>
        <v>0</v>
      </c>
      <c r="O1162" t="e">
        <f t="shared" ca="1" si="218"/>
        <v>#N/A</v>
      </c>
      <c r="P1162" t="e">
        <f t="shared" ca="1" si="219"/>
        <v>#N/A</v>
      </c>
    </row>
    <row r="1163" spans="1:16">
      <c r="A1163" t="str">
        <f t="shared" si="220"/>
        <v>02</v>
      </c>
      <c r="B1163" t="e">
        <f t="shared" ca="1" si="221"/>
        <v>#N/A</v>
      </c>
      <c r="C1163" t="str">
        <f t="shared" si="213"/>
        <v>REDUCTOR-30PU</v>
      </c>
      <c r="D1163" t="s">
        <v>1521</v>
      </c>
      <c r="E1163">
        <f t="shared" ca="1" si="212"/>
        <v>0</v>
      </c>
      <c r="H1163" t="str">
        <f t="shared" ca="1" si="222"/>
        <v/>
      </c>
      <c r="I1163" s="463">
        <f t="shared" ca="1" si="214"/>
        <v>0</v>
      </c>
      <c r="J1163" s="463">
        <f t="shared" ca="1" si="215"/>
        <v>0</v>
      </c>
      <c r="K1163">
        <f t="shared" ca="1" si="216"/>
        <v>0</v>
      </c>
      <c r="L1163">
        <f t="shared" ca="1" si="217"/>
        <v>0</v>
      </c>
      <c r="M1163">
        <f t="shared" ca="1" si="223"/>
        <v>0</v>
      </c>
      <c r="N1163">
        <f t="shared" ca="1" si="223"/>
        <v>0</v>
      </c>
      <c r="O1163" t="e">
        <f t="shared" ca="1" si="218"/>
        <v>#N/A</v>
      </c>
      <c r="P1163" t="e">
        <f t="shared" ca="1" si="219"/>
        <v>#N/A</v>
      </c>
    </row>
    <row r="1164" spans="1:16">
      <c r="A1164" t="str">
        <f t="shared" si="220"/>
        <v>03</v>
      </c>
      <c r="B1164" t="e">
        <f t="shared" ca="1" si="221"/>
        <v>#N/A</v>
      </c>
      <c r="C1164" t="str">
        <f t="shared" si="213"/>
        <v>REDUCTOR-30PU</v>
      </c>
      <c r="D1164" t="s">
        <v>1522</v>
      </c>
      <c r="E1164">
        <f t="shared" ca="1" si="212"/>
        <v>0</v>
      </c>
      <c r="H1164" t="str">
        <f t="shared" ca="1" si="222"/>
        <v/>
      </c>
      <c r="I1164" s="463">
        <f t="shared" ca="1" si="214"/>
        <v>0</v>
      </c>
      <c r="J1164" s="463">
        <f t="shared" ca="1" si="215"/>
        <v>0</v>
      </c>
      <c r="K1164">
        <f t="shared" ca="1" si="216"/>
        <v>0</v>
      </c>
      <c r="L1164">
        <f t="shared" ca="1" si="217"/>
        <v>0</v>
      </c>
      <c r="M1164">
        <f t="shared" ca="1" si="223"/>
        <v>0</v>
      </c>
      <c r="N1164">
        <f t="shared" ca="1" si="223"/>
        <v>0</v>
      </c>
      <c r="O1164" t="e">
        <f t="shared" ca="1" si="218"/>
        <v>#N/A</v>
      </c>
      <c r="P1164" t="e">
        <f t="shared" ca="1" si="219"/>
        <v>#N/A</v>
      </c>
    </row>
    <row r="1165" spans="1:16">
      <c r="A1165" t="str">
        <f t="shared" si="220"/>
        <v>04</v>
      </c>
      <c r="B1165" t="e">
        <f t="shared" ca="1" si="221"/>
        <v>#N/A</v>
      </c>
      <c r="C1165" t="str">
        <f t="shared" si="213"/>
        <v>REDUCTOR-30PU</v>
      </c>
      <c r="D1165" t="s">
        <v>1523</v>
      </c>
      <c r="E1165">
        <f t="shared" ref="E1165:E1172" ca="1" si="224">IFERROR(VLOOKUP(C1165,INDIRECT($H1165&amp;$O1165),MATCH($A1165,INDIRECT($H1165&amp;$P1165),0),FALSE),0)</f>
        <v>0</v>
      </c>
      <c r="H1165" t="str">
        <f t="shared" ca="1" si="222"/>
        <v/>
      </c>
      <c r="I1165" s="463">
        <f t="shared" ca="1" si="214"/>
        <v>0</v>
      </c>
      <c r="J1165" s="463">
        <f t="shared" ca="1" si="215"/>
        <v>0</v>
      </c>
      <c r="K1165">
        <f t="shared" ca="1" si="216"/>
        <v>0</v>
      </c>
      <c r="L1165">
        <f t="shared" ca="1" si="217"/>
        <v>0</v>
      </c>
      <c r="M1165">
        <f t="shared" ca="1" si="223"/>
        <v>0</v>
      </c>
      <c r="N1165">
        <f t="shared" ca="1" si="223"/>
        <v>0</v>
      </c>
      <c r="O1165" t="e">
        <f t="shared" ca="1" si="218"/>
        <v>#N/A</v>
      </c>
      <c r="P1165" t="e">
        <f t="shared" ca="1" si="219"/>
        <v>#N/A</v>
      </c>
    </row>
    <row r="1166" spans="1:16">
      <c r="A1166" t="str">
        <f t="shared" si="220"/>
        <v>05</v>
      </c>
      <c r="B1166" t="e">
        <f t="shared" ca="1" si="221"/>
        <v>#N/A</v>
      </c>
      <c r="C1166" t="str">
        <f t="shared" ref="C1166:C1172" si="225">IF(RIGHT(LEFT(D1166,LEN(D1166)-3),1)="-",LEFT(D1166,LEN(D1166)-4),LEFT(D1166,LEN(D1166)-3))</f>
        <v>REDUCTOR-30PU</v>
      </c>
      <c r="D1166" t="s">
        <v>1524</v>
      </c>
      <c r="E1166">
        <f t="shared" ca="1" si="224"/>
        <v>0</v>
      </c>
      <c r="H1166" t="str">
        <f t="shared" ca="1" si="222"/>
        <v/>
      </c>
      <c r="I1166" s="463">
        <f t="shared" ref="I1166:I1172" ca="1" si="226">IF(IFERROR(VLOOKUP($C1166,INDIRECT(I$12&amp;$H$6),1,FALSE),0)&lt;&gt;0,I$12,0)</f>
        <v>0</v>
      </c>
      <c r="J1166" s="463">
        <f t="shared" ref="J1166:J1172" ca="1" si="227">IF(IFERROR(VLOOKUP($C1166,INDIRECT(J$12&amp;$H$7),1,FALSE),0)&lt;&gt;0,J$12,0)</f>
        <v>0</v>
      </c>
      <c r="K1166">
        <f t="shared" ref="K1166:K1172" ca="1" si="228">IF(IFERROR(VLOOKUP($C1166,INDIRECT(K$12&amp;$H$8),1,FALSE),0)&lt;&gt;0,K$12,0)</f>
        <v>0</v>
      </c>
      <c r="L1166">
        <f t="shared" ref="L1166:L1172" ca="1" si="229">IF(IFERROR(VLOOKUP($C1166,INDIRECT(L$12&amp;$H$9),1,FALSE),0)&lt;&gt;0,L$12,0)</f>
        <v>0</v>
      </c>
      <c r="M1166">
        <f t="shared" ca="1" si="223"/>
        <v>0</v>
      </c>
      <c r="N1166">
        <f t="shared" ca="1" si="223"/>
        <v>0</v>
      </c>
      <c r="O1166" t="e">
        <f t="shared" ref="O1166:O1172" ca="1" si="230">VLOOKUP($H1166,$G$6:$I$10,2,FALSE)</f>
        <v>#N/A</v>
      </c>
      <c r="P1166" t="e">
        <f t="shared" ref="P1166:P1172" ca="1" si="231">VLOOKUP($H1166,$G$6:$I$10,3,FALSE)</f>
        <v>#N/A</v>
      </c>
    </row>
    <row r="1167" spans="1:16">
      <c r="A1167" t="str">
        <f t="shared" si="220"/>
        <v>06</v>
      </c>
      <c r="B1167" t="e">
        <f t="shared" ca="1" si="221"/>
        <v>#N/A</v>
      </c>
      <c r="C1167" t="str">
        <f t="shared" si="225"/>
        <v>REDUCTOR-30PU</v>
      </c>
      <c r="D1167" t="s">
        <v>1525</v>
      </c>
      <c r="E1167">
        <f t="shared" ca="1" si="224"/>
        <v>0</v>
      </c>
      <c r="H1167" t="str">
        <f t="shared" ca="1" si="222"/>
        <v/>
      </c>
      <c r="I1167" s="463">
        <f t="shared" ca="1" si="226"/>
        <v>0</v>
      </c>
      <c r="J1167" s="463">
        <f t="shared" ca="1" si="227"/>
        <v>0</v>
      </c>
      <c r="K1167">
        <f t="shared" ca="1" si="228"/>
        <v>0</v>
      </c>
      <c r="L1167">
        <f t="shared" ca="1" si="229"/>
        <v>0</v>
      </c>
      <c r="M1167">
        <f t="shared" ca="1" si="223"/>
        <v>0</v>
      </c>
      <c r="N1167">
        <f t="shared" ca="1" si="223"/>
        <v>0</v>
      </c>
      <c r="O1167" t="e">
        <f t="shared" ca="1" si="230"/>
        <v>#N/A</v>
      </c>
      <c r="P1167" t="e">
        <f t="shared" ca="1" si="231"/>
        <v>#N/A</v>
      </c>
    </row>
    <row r="1168" spans="1:16">
      <c r="A1168" t="str">
        <f t="shared" si="220"/>
        <v>07</v>
      </c>
      <c r="B1168" t="e">
        <f t="shared" ca="1" si="221"/>
        <v>#N/A</v>
      </c>
      <c r="C1168" t="str">
        <f t="shared" si="225"/>
        <v>REDUCTOR-30PU</v>
      </c>
      <c r="D1168" t="s">
        <v>1526</v>
      </c>
      <c r="E1168">
        <f t="shared" ca="1" si="224"/>
        <v>0</v>
      </c>
      <c r="H1168" t="str">
        <f t="shared" ca="1" si="222"/>
        <v/>
      </c>
      <c r="I1168" s="463">
        <f t="shared" ca="1" si="226"/>
        <v>0</v>
      </c>
      <c r="J1168" s="463">
        <f t="shared" ca="1" si="227"/>
        <v>0</v>
      </c>
      <c r="K1168">
        <f t="shared" ca="1" si="228"/>
        <v>0</v>
      </c>
      <c r="L1168">
        <f t="shared" ca="1" si="229"/>
        <v>0</v>
      </c>
      <c r="M1168">
        <f t="shared" ca="1" si="223"/>
        <v>0</v>
      </c>
      <c r="N1168">
        <f t="shared" ca="1" si="223"/>
        <v>0</v>
      </c>
      <c r="O1168" t="e">
        <f t="shared" ca="1" si="230"/>
        <v>#N/A</v>
      </c>
      <c r="P1168" t="e">
        <f t="shared" ca="1" si="231"/>
        <v>#N/A</v>
      </c>
    </row>
    <row r="1169" spans="1:16">
      <c r="A1169" t="str">
        <f t="shared" si="220"/>
        <v>09</v>
      </c>
      <c r="B1169" t="e">
        <f t="shared" ca="1" si="221"/>
        <v>#N/A</v>
      </c>
      <c r="C1169" t="str">
        <f t="shared" si="225"/>
        <v>REDUCTOR-30PU</v>
      </c>
      <c r="D1169" t="s">
        <v>1527</v>
      </c>
      <c r="E1169">
        <f t="shared" ca="1" si="224"/>
        <v>0</v>
      </c>
      <c r="H1169" t="str">
        <f t="shared" ca="1" si="222"/>
        <v/>
      </c>
      <c r="I1169" s="463">
        <f t="shared" ca="1" si="226"/>
        <v>0</v>
      </c>
      <c r="J1169" s="463">
        <f t="shared" ca="1" si="227"/>
        <v>0</v>
      </c>
      <c r="K1169">
        <f t="shared" ca="1" si="228"/>
        <v>0</v>
      </c>
      <c r="L1169">
        <f t="shared" ca="1" si="229"/>
        <v>0</v>
      </c>
      <c r="M1169">
        <f t="shared" ca="1" si="223"/>
        <v>0</v>
      </c>
      <c r="N1169">
        <f t="shared" ca="1" si="223"/>
        <v>0</v>
      </c>
      <c r="O1169" t="e">
        <f t="shared" ca="1" si="230"/>
        <v>#N/A</v>
      </c>
      <c r="P1169" t="e">
        <f t="shared" ca="1" si="231"/>
        <v>#N/A</v>
      </c>
    </row>
    <row r="1170" spans="1:16">
      <c r="A1170" t="str">
        <f t="shared" si="220"/>
        <v>11</v>
      </c>
      <c r="B1170" t="e">
        <f t="shared" ca="1" si="221"/>
        <v>#N/A</v>
      </c>
      <c r="C1170" t="str">
        <f t="shared" si="225"/>
        <v>REDUCTOR-30PU</v>
      </c>
      <c r="D1170" t="s">
        <v>1528</v>
      </c>
      <c r="E1170">
        <f t="shared" ca="1" si="224"/>
        <v>0</v>
      </c>
      <c r="H1170" t="str">
        <f t="shared" ca="1" si="222"/>
        <v/>
      </c>
      <c r="I1170" s="463">
        <f t="shared" ca="1" si="226"/>
        <v>0</v>
      </c>
      <c r="J1170" s="463">
        <f t="shared" ca="1" si="227"/>
        <v>0</v>
      </c>
      <c r="K1170">
        <f t="shared" ca="1" si="228"/>
        <v>0</v>
      </c>
      <c r="L1170">
        <f t="shared" ca="1" si="229"/>
        <v>0</v>
      </c>
      <c r="M1170">
        <f t="shared" ca="1" si="223"/>
        <v>0</v>
      </c>
      <c r="N1170">
        <f t="shared" ca="1" si="223"/>
        <v>0</v>
      </c>
      <c r="O1170" t="e">
        <f t="shared" ca="1" si="230"/>
        <v>#N/A</v>
      </c>
      <c r="P1170" t="e">
        <f t="shared" ca="1" si="231"/>
        <v>#N/A</v>
      </c>
    </row>
    <row r="1171" spans="1:16">
      <c r="A1171" t="str">
        <f t="shared" si="220"/>
        <v>12</v>
      </c>
      <c r="B1171" t="e">
        <f t="shared" ca="1" si="221"/>
        <v>#N/A</v>
      </c>
      <c r="C1171" t="str">
        <f t="shared" si="225"/>
        <v>REDUCTOR-30PU</v>
      </c>
      <c r="D1171" t="s">
        <v>1529</v>
      </c>
      <c r="E1171">
        <f t="shared" ca="1" si="224"/>
        <v>0</v>
      </c>
      <c r="H1171" t="str">
        <f t="shared" ca="1" si="222"/>
        <v/>
      </c>
      <c r="I1171" s="463">
        <f t="shared" ca="1" si="226"/>
        <v>0</v>
      </c>
      <c r="J1171" s="463">
        <f t="shared" ca="1" si="227"/>
        <v>0</v>
      </c>
      <c r="K1171">
        <f t="shared" ca="1" si="228"/>
        <v>0</v>
      </c>
      <c r="L1171">
        <f t="shared" ca="1" si="229"/>
        <v>0</v>
      </c>
      <c r="M1171">
        <f t="shared" ca="1" si="223"/>
        <v>0</v>
      </c>
      <c r="N1171">
        <f t="shared" ca="1" si="223"/>
        <v>0</v>
      </c>
      <c r="O1171" t="e">
        <f t="shared" ca="1" si="230"/>
        <v>#N/A</v>
      </c>
      <c r="P1171" t="e">
        <f t="shared" ca="1" si="231"/>
        <v>#N/A</v>
      </c>
    </row>
    <row r="1172" spans="1:16">
      <c r="A1172" t="str">
        <f t="shared" si="220"/>
        <v>14</v>
      </c>
      <c r="B1172" t="e">
        <f t="shared" ca="1" si="221"/>
        <v>#N/A</v>
      </c>
      <c r="C1172" t="str">
        <f t="shared" si="225"/>
        <v>REDUCTOR-30PU</v>
      </c>
      <c r="D1172" t="s">
        <v>1530</v>
      </c>
      <c r="E1172">
        <f t="shared" ca="1" si="224"/>
        <v>0</v>
      </c>
      <c r="H1172" t="str">
        <f t="shared" ca="1" si="222"/>
        <v/>
      </c>
      <c r="I1172" s="463">
        <f t="shared" ca="1" si="226"/>
        <v>0</v>
      </c>
      <c r="J1172" s="463">
        <f t="shared" ca="1" si="227"/>
        <v>0</v>
      </c>
      <c r="K1172">
        <f t="shared" ca="1" si="228"/>
        <v>0</v>
      </c>
      <c r="L1172">
        <f t="shared" ca="1" si="229"/>
        <v>0</v>
      </c>
      <c r="M1172">
        <f t="shared" ca="1" si="223"/>
        <v>0</v>
      </c>
      <c r="N1172">
        <f t="shared" ca="1" si="223"/>
        <v>0</v>
      </c>
      <c r="O1172" t="e">
        <f t="shared" ca="1" si="230"/>
        <v>#N/A</v>
      </c>
      <c r="P1172" t="e">
        <f t="shared" ca="1" si="231"/>
        <v>#N/A</v>
      </c>
    </row>
  </sheetData>
  <sheetProtection algorithmName="SHA-512" hashValue="C3f3EqEWl+SvCC+9VfT9kHxq0PJoz51G1mQCCj/Em2ODvRRhZpmYq5aaNXevgS4FY9R1Ezfz+0D9JzrB8n3zJw==" saltValue="OmXY9/tbyaLi6bmTz421iQ==" spinCount="100000" sheet="1" objects="1" scenarios="1"/>
  <autoFilter ref="A12:K922" xr:uid="{00000000-0009-0000-0000-000002000000}"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2EB8-E3AB-1E44-9DC1-B668B88D4FFE}">
  <sheetPr>
    <tabColor theme="0" tint="-4.9989318521683403E-2"/>
    <pageSetUpPr fitToPage="1"/>
  </sheetPr>
  <dimension ref="A1:CF19"/>
  <sheetViews>
    <sheetView showGridLines="0" showRowColHeaders="0" zoomScale="70" zoomScaleNormal="70" zoomScalePageLayoutView="75" workbookViewId="0">
      <pane ySplit="8" topLeftCell="A10" activePane="bottomLeft" state="frozen"/>
      <selection pane="bottomLeft" activeCell="K11" sqref="K11"/>
    </sheetView>
  </sheetViews>
  <sheetFormatPr baseColWidth="10" defaultColWidth="11" defaultRowHeight="21"/>
  <cols>
    <col min="1" max="1" width="3.5" style="3" customWidth="1"/>
    <col min="2" max="2" width="13.1640625" style="1" customWidth="1"/>
    <col min="3" max="3" width="12.5" style="113" customWidth="1"/>
    <col min="4" max="4" width="3.5" style="3" customWidth="1"/>
    <col min="5" max="5" width="11.6640625" style="2" customWidth="1"/>
    <col min="6" max="6" width="10" style="2" customWidth="1"/>
    <col min="7" max="7" width="13.1640625" style="2" customWidth="1"/>
    <col min="8" max="8" width="7.6640625" style="2" customWidth="1"/>
    <col min="9" max="9" width="10.83203125" style="1" customWidth="1"/>
    <col min="10" max="10" width="14.6640625" style="6" customWidth="1"/>
    <col min="11" max="28" width="11.6640625" style="5" customWidth="1"/>
    <col min="29" max="29" width="18.1640625" style="6" customWidth="1"/>
    <col min="30" max="30" width="8.83203125" style="6" customWidth="1"/>
    <col min="31" max="31" width="10.6640625" style="1" customWidth="1"/>
    <col min="32" max="33" width="11" style="1" hidden="1" customWidth="1"/>
    <col min="34" max="34" width="11" style="5" hidden="1" customWidth="1"/>
    <col min="35" max="35" width="11" style="1" hidden="1" customWidth="1"/>
    <col min="36" max="36" width="6.83203125" style="230" hidden="1" customWidth="1"/>
    <col min="37" max="37" width="6.5" style="102" hidden="1" customWidth="1"/>
    <col min="38" max="38" width="5" style="14" hidden="1" customWidth="1"/>
    <col min="39" max="39" width="4.5" style="15" hidden="1" customWidth="1"/>
    <col min="40" max="40" width="4.6640625" style="16" hidden="1" customWidth="1"/>
    <col min="41" max="41" width="5" style="17" hidden="1" customWidth="1"/>
    <col min="42" max="42" width="5" style="18" hidden="1" customWidth="1"/>
    <col min="43" max="46" width="5" style="19" hidden="1" customWidth="1"/>
    <col min="47" max="48" width="5" style="20" hidden="1" customWidth="1"/>
    <col min="49" max="49" width="5.6640625" style="21" hidden="1" customWidth="1"/>
    <col min="50" max="55" width="5.33203125" style="150" hidden="1" customWidth="1"/>
    <col min="56" max="57" width="6.5" style="13" hidden="1" customWidth="1"/>
    <col min="58" max="58" width="7.6640625" style="378" hidden="1" customWidth="1"/>
    <col min="59" max="59" width="7.5" style="1" hidden="1" customWidth="1"/>
    <col min="60" max="60" width="7.33203125" style="378" hidden="1" customWidth="1"/>
    <col min="61" max="61" width="6.6640625" style="1" hidden="1" customWidth="1"/>
    <col min="62" max="62" width="7.1640625" style="378" hidden="1" customWidth="1"/>
    <col min="63" max="63" width="6.33203125" style="1" hidden="1" customWidth="1"/>
    <col min="64" max="64" width="11" style="1" hidden="1" customWidth="1"/>
    <col min="65" max="82" width="11" hidden="1" customWidth="1"/>
    <col min="83" max="83" width="11" customWidth="1"/>
    <col min="84" max="84" width="11" style="1" customWidth="1"/>
    <col min="85" max="16384" width="11" style="1"/>
  </cols>
  <sheetData>
    <row r="1" spans="1:84" ht="36" customHeight="1">
      <c r="B1"/>
      <c r="D1" s="108"/>
      <c r="I1" s="4"/>
      <c r="J1" s="208"/>
      <c r="K1" s="274" t="s">
        <v>6</v>
      </c>
      <c r="L1" s="559">
        <f>SUM(AC10:AC19)</f>
        <v>0</v>
      </c>
      <c r="M1" s="559"/>
      <c r="N1" s="275" t="s">
        <v>7</v>
      </c>
      <c r="P1" s="151"/>
      <c r="Q1" s="151"/>
      <c r="R1" s="151"/>
      <c r="S1" s="151"/>
      <c r="T1" s="151"/>
      <c r="U1" s="151"/>
      <c r="V1" s="151"/>
      <c r="W1" s="151"/>
      <c r="X1" s="151"/>
      <c r="Y1" s="565" t="s">
        <v>1265</v>
      </c>
      <c r="Z1" s="566"/>
      <c r="AA1" s="566"/>
      <c r="AB1" s="567"/>
      <c r="AC1" s="151"/>
      <c r="AD1" s="151"/>
      <c r="AE1" s="151"/>
      <c r="AF1" s="151"/>
      <c r="AG1" s="151"/>
      <c r="AH1" s="151"/>
      <c r="AI1" s="151"/>
      <c r="AJ1" s="229"/>
      <c r="AK1" s="109"/>
      <c r="AL1" s="399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t="s">
        <v>127</v>
      </c>
      <c r="BE1"/>
      <c r="BF1" s="377"/>
      <c r="BG1"/>
      <c r="BH1" s="377"/>
      <c r="BI1"/>
      <c r="BJ1" s="377"/>
      <c r="BK1"/>
    </row>
    <row r="2" spans="1:84" ht="26.5" customHeight="1">
      <c r="A2" s="560" t="s">
        <v>597</v>
      </c>
      <c r="B2" s="560"/>
      <c r="C2" s="114"/>
      <c r="D2" s="31"/>
      <c r="I2" s="4"/>
      <c r="J2" s="466"/>
      <c r="K2" s="122" t="s">
        <v>615</v>
      </c>
      <c r="L2" s="561">
        <f>SUM(K10:AB19)</f>
        <v>0</v>
      </c>
      <c r="M2" s="561"/>
      <c r="N2" s="127"/>
      <c r="O2" s="129"/>
      <c r="P2" s="151"/>
      <c r="Q2" s="151"/>
      <c r="R2" s="151"/>
      <c r="S2" s="151"/>
      <c r="T2" s="151"/>
      <c r="U2" s="151"/>
      <c r="V2" s="151"/>
      <c r="W2" s="151"/>
      <c r="X2" s="151"/>
      <c r="Y2" s="568"/>
      <c r="Z2" s="569"/>
      <c r="AA2" s="569"/>
      <c r="AB2" s="570"/>
      <c r="AC2" s="562" t="s">
        <v>594</v>
      </c>
      <c r="AD2" s="562"/>
      <c r="AE2" s="318">
        <f>AH7</f>
        <v>0</v>
      </c>
      <c r="AF2" s="239"/>
      <c r="AG2" s="151"/>
      <c r="AH2" s="151"/>
      <c r="AI2" s="151"/>
      <c r="AJ2" s="229"/>
      <c r="AK2" s="109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 s="377"/>
      <c r="BG2"/>
      <c r="BH2" s="377"/>
      <c r="BI2"/>
      <c r="BJ2" s="377"/>
      <c r="BK2"/>
      <c r="CE2" s="384"/>
    </row>
    <row r="3" spans="1:84" ht="25.25" customHeight="1">
      <c r="A3" s="560"/>
      <c r="B3" s="560"/>
      <c r="C3" s="114"/>
      <c r="D3" s="31"/>
      <c r="I3" s="4"/>
      <c r="J3" s="148"/>
      <c r="K3" s="122" t="s">
        <v>10</v>
      </c>
      <c r="L3" s="563">
        <f>SUM(AK10:AK19)</f>
        <v>0</v>
      </c>
      <c r="M3" s="563"/>
      <c r="N3" s="127" t="s">
        <v>4</v>
      </c>
      <c r="O3" s="128"/>
      <c r="P3" s="151"/>
      <c r="Q3" s="151"/>
      <c r="R3" s="151"/>
      <c r="S3" s="151"/>
      <c r="T3" s="151"/>
      <c r="U3" s="151"/>
      <c r="V3" s="151"/>
      <c r="W3" s="151"/>
      <c r="X3" s="151"/>
      <c r="Y3" s="568"/>
      <c r="Z3" s="569"/>
      <c r="AA3" s="569"/>
      <c r="AB3" s="570"/>
      <c r="AC3" s="151"/>
      <c r="AD3" s="151"/>
      <c r="AE3" s="151"/>
      <c r="AF3" s="151"/>
      <c r="AG3" s="151"/>
      <c r="AH3" s="151"/>
      <c r="AI3" s="151"/>
      <c r="AJ3" s="229"/>
      <c r="AK3" s="109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 s="377"/>
      <c r="BG3"/>
      <c r="BH3" s="377"/>
      <c r="BI3"/>
      <c r="BJ3" s="377"/>
      <c r="BK3"/>
      <c r="CE3" s="564"/>
    </row>
    <row r="4" spans="1:84" ht="17" customHeight="1">
      <c r="A4" s="560"/>
      <c r="B4" s="560"/>
      <c r="C4" s="114"/>
      <c r="D4" s="31"/>
      <c r="I4" s="4"/>
      <c r="J4" s="148"/>
      <c r="K4" s="122"/>
      <c r="L4" s="95"/>
      <c r="M4" s="95"/>
      <c r="N4" s="127"/>
      <c r="O4" s="125"/>
      <c r="P4" s="130"/>
      <c r="Q4" s="130"/>
      <c r="R4" s="130"/>
      <c r="S4" s="130"/>
      <c r="T4" s="130"/>
      <c r="U4" s="130"/>
      <c r="V4" s="130"/>
      <c r="W4" s="130"/>
      <c r="X4" s="130"/>
      <c r="Y4" s="571"/>
      <c r="Z4" s="572"/>
      <c r="AA4" s="572"/>
      <c r="AB4" s="573"/>
      <c r="AC4" s="131"/>
      <c r="AD4" s="131"/>
      <c r="AE4" s="131"/>
      <c r="AF4" s="131"/>
      <c r="AG4" s="131"/>
      <c r="AH4" s="132"/>
      <c r="AI4" s="132"/>
      <c r="AJ4" s="229"/>
      <c r="AK4" s="109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 s="377"/>
      <c r="BG4"/>
      <c r="BH4" s="377"/>
      <c r="BI4"/>
      <c r="BJ4" s="377"/>
      <c r="BK4"/>
      <c r="CE4" s="564"/>
    </row>
    <row r="5" spans="1:84" ht="25.25" customHeight="1">
      <c r="A5" s="560"/>
      <c r="B5" s="560"/>
      <c r="C5" s="114"/>
      <c r="D5" s="31"/>
      <c r="I5"/>
      <c r="J5" s="126"/>
      <c r="K5" s="94"/>
      <c r="L5" s="94"/>
      <c r="M5" s="94"/>
      <c r="N5" s="4"/>
      <c r="O5" s="4"/>
      <c r="P5" s="4"/>
      <c r="Q5" s="294"/>
      <c r="R5" s="294"/>
      <c r="S5" s="294"/>
      <c r="T5" s="294"/>
      <c r="U5" s="294"/>
      <c r="V5" s="294"/>
      <c r="W5" s="294"/>
      <c r="X5" s="294"/>
      <c r="Y5" s="294" t="s">
        <v>1266</v>
      </c>
      <c r="Z5" s="294" t="s">
        <v>1266</v>
      </c>
      <c r="AA5" s="294" t="s">
        <v>1266</v>
      </c>
      <c r="AB5" s="294" t="s">
        <v>1266</v>
      </c>
      <c r="AC5" s="111" t="s">
        <v>95</v>
      </c>
      <c r="AD5" s="22"/>
      <c r="AE5" s="22"/>
      <c r="AF5" s="22"/>
      <c r="AG5" s="22"/>
      <c r="AH5" s="22"/>
      <c r="AJ5" s="229"/>
      <c r="AK5" s="109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 s="377"/>
      <c r="BG5"/>
      <c r="BH5" s="377"/>
      <c r="BI5"/>
      <c r="BJ5" s="377"/>
      <c r="BK5"/>
      <c r="CE5" s="564"/>
    </row>
    <row r="6" spans="1:84" ht="22.25" hidden="1" customHeight="1" thickBot="1">
      <c r="J6" s="149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112"/>
      <c r="AL6" s="399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1"/>
      <c r="BE6" s="1"/>
    </row>
    <row r="7" spans="1:84" ht="23.75" customHeight="1">
      <c r="A7" s="104"/>
      <c r="B7"/>
      <c r="C7" s="105"/>
      <c r="D7" s="104"/>
      <c r="I7"/>
      <c r="J7" s="273" t="s">
        <v>71</v>
      </c>
      <c r="K7" s="184">
        <f t="shared" ref="K7:X7" si="0">SUM(AL10:AL19)</f>
        <v>0</v>
      </c>
      <c r="L7" s="184">
        <f t="shared" si="0"/>
        <v>0</v>
      </c>
      <c r="M7" s="184">
        <f t="shared" si="0"/>
        <v>0</v>
      </c>
      <c r="N7" s="184">
        <f t="shared" si="0"/>
        <v>0</v>
      </c>
      <c r="O7" s="184">
        <f t="shared" si="0"/>
        <v>0</v>
      </c>
      <c r="P7" s="184">
        <f t="shared" si="0"/>
        <v>0</v>
      </c>
      <c r="Q7" s="184">
        <f t="shared" si="0"/>
        <v>0</v>
      </c>
      <c r="R7" s="184">
        <f t="shared" si="0"/>
        <v>0</v>
      </c>
      <c r="S7" s="184">
        <f t="shared" si="0"/>
        <v>0</v>
      </c>
      <c r="T7" s="184">
        <f t="shared" si="0"/>
        <v>0</v>
      </c>
      <c r="U7" s="184">
        <f t="shared" si="0"/>
        <v>0</v>
      </c>
      <c r="V7" s="184">
        <f t="shared" si="0"/>
        <v>0</v>
      </c>
      <c r="W7" s="184">
        <f t="shared" si="0"/>
        <v>0</v>
      </c>
      <c r="X7" s="184">
        <f t="shared" si="0"/>
        <v>0</v>
      </c>
      <c r="Y7" s="490">
        <f t="shared" ref="Y7" si="1">SUM(AZ10:AZ19)</f>
        <v>0</v>
      </c>
      <c r="Z7" s="169">
        <f t="shared" ref="Z7" si="2">SUM(BA10:BA19)</f>
        <v>0</v>
      </c>
      <c r="AA7" s="169">
        <f t="shared" ref="AA7" si="3">SUM(BB10:BB19)</f>
        <v>0</v>
      </c>
      <c r="AB7" s="169">
        <f t="shared" ref="AB7" si="4">SUM(BC10:BC19)</f>
        <v>0</v>
      </c>
      <c r="AC7" s="185">
        <f>SUM(K7:AB7)</f>
        <v>0</v>
      </c>
      <c r="AD7" s="165"/>
      <c r="AE7" s="123"/>
      <c r="AG7" s="202" t="s">
        <v>63</v>
      </c>
      <c r="AH7" s="203">
        <f>SUM(AH10:AH19)</f>
        <v>0</v>
      </c>
      <c r="AJ7" s="231"/>
      <c r="AK7" s="106"/>
      <c r="AL7" s="400"/>
      <c r="AM7" s="401"/>
      <c r="AN7" s="401"/>
      <c r="AO7" s="401"/>
      <c r="AP7" s="401"/>
      <c r="AQ7" s="401"/>
      <c r="AR7" s="401"/>
      <c r="AS7" s="401"/>
      <c r="AT7" s="401"/>
      <c r="AU7" s="401"/>
      <c r="AV7" s="401"/>
      <c r="AW7" s="401"/>
      <c r="AX7" s="401"/>
      <c r="AY7" s="401"/>
      <c r="AZ7" s="401"/>
      <c r="BA7" s="401"/>
      <c r="BB7" s="401"/>
      <c r="BC7" s="401"/>
      <c r="BD7" s="123" t="s">
        <v>766</v>
      </c>
      <c r="BE7" s="123"/>
      <c r="BF7" s="379"/>
      <c r="BG7" s="123"/>
      <c r="BH7" s="379"/>
      <c r="BI7" s="123"/>
      <c r="BJ7" s="379"/>
      <c r="BK7" s="123"/>
      <c r="BM7" s="8">
        <f t="shared" ref="BM7:BT7" si="5">SUM(BM10:BM19)</f>
        <v>0</v>
      </c>
      <c r="BN7" s="8">
        <f t="shared" si="5"/>
        <v>0</v>
      </c>
      <c r="BO7" s="8">
        <f t="shared" si="5"/>
        <v>0</v>
      </c>
      <c r="BP7" s="8">
        <f t="shared" si="5"/>
        <v>0</v>
      </c>
      <c r="BQ7" s="8">
        <f t="shared" si="5"/>
        <v>0</v>
      </c>
      <c r="BR7" s="8">
        <f t="shared" si="5"/>
        <v>0</v>
      </c>
      <c r="BS7" s="8">
        <f t="shared" si="5"/>
        <v>0</v>
      </c>
      <c r="BT7" s="8">
        <f t="shared" si="5"/>
        <v>0</v>
      </c>
      <c r="BU7" s="8"/>
      <c r="BV7" s="8">
        <f>SUM(BV10:BV19)</f>
        <v>0</v>
      </c>
      <c r="BW7" s="8">
        <f>SUM(BW10:BW19)</f>
        <v>0</v>
      </c>
      <c r="BX7" s="8"/>
      <c r="BY7" s="8">
        <f t="shared" ref="BY7:CD7" si="6">SUM(BY10:BY19)</f>
        <v>0</v>
      </c>
      <c r="BZ7" s="8">
        <f t="shared" si="6"/>
        <v>0</v>
      </c>
      <c r="CA7" s="8">
        <f t="shared" si="6"/>
        <v>0</v>
      </c>
      <c r="CB7" s="8">
        <f t="shared" si="6"/>
        <v>0</v>
      </c>
      <c r="CC7" s="8">
        <f t="shared" si="6"/>
        <v>0</v>
      </c>
      <c r="CD7" s="8">
        <f t="shared" si="6"/>
        <v>0</v>
      </c>
    </row>
    <row r="8" spans="1:84" s="5" customFormat="1" ht="60" customHeight="1">
      <c r="A8" s="167"/>
      <c r="B8" s="168"/>
      <c r="C8" s="169" t="s">
        <v>89</v>
      </c>
      <c r="D8" s="170" t="s">
        <v>185</v>
      </c>
      <c r="E8" s="169" t="s">
        <v>90</v>
      </c>
      <c r="F8" s="169" t="s">
        <v>91</v>
      </c>
      <c r="G8" s="169" t="s">
        <v>608</v>
      </c>
      <c r="H8" s="180" t="s">
        <v>92</v>
      </c>
      <c r="I8" s="169" t="s">
        <v>93</v>
      </c>
      <c r="J8" s="181" t="s">
        <v>94</v>
      </c>
      <c r="K8" s="188" t="s">
        <v>131</v>
      </c>
      <c r="L8" s="189" t="s">
        <v>26</v>
      </c>
      <c r="M8" s="190" t="s">
        <v>132</v>
      </c>
      <c r="N8" s="191" t="s">
        <v>133</v>
      </c>
      <c r="O8" s="192" t="s">
        <v>134</v>
      </c>
      <c r="P8" s="193" t="s">
        <v>187</v>
      </c>
      <c r="Q8" s="283" t="s">
        <v>440</v>
      </c>
      <c r="R8" s="284" t="s">
        <v>438</v>
      </c>
      <c r="S8" s="285" t="s">
        <v>439</v>
      </c>
      <c r="T8" s="194" t="s">
        <v>135</v>
      </c>
      <c r="U8" s="286" t="s">
        <v>441</v>
      </c>
      <c r="V8" s="195" t="s">
        <v>136</v>
      </c>
      <c r="W8" s="196" t="s">
        <v>137</v>
      </c>
      <c r="X8" s="287" t="s">
        <v>442</v>
      </c>
      <c r="Y8" s="483" t="s">
        <v>1267</v>
      </c>
      <c r="Z8" s="484" t="s">
        <v>1268</v>
      </c>
      <c r="AA8" s="485" t="s">
        <v>1269</v>
      </c>
      <c r="AB8" s="486" t="s">
        <v>1270</v>
      </c>
      <c r="AC8" s="182" t="s">
        <v>10</v>
      </c>
      <c r="AD8" s="182" t="s">
        <v>11</v>
      </c>
      <c r="AE8" s="183" t="s">
        <v>8</v>
      </c>
      <c r="AG8" s="204" t="s">
        <v>64</v>
      </c>
      <c r="AH8" s="204" t="s">
        <v>65</v>
      </c>
      <c r="AJ8" s="232" t="s">
        <v>4</v>
      </c>
      <c r="AK8" s="228" t="s">
        <v>5</v>
      </c>
      <c r="AL8" s="172" t="s">
        <v>1</v>
      </c>
      <c r="AM8" s="168" t="s">
        <v>2</v>
      </c>
      <c r="AN8" s="173" t="s">
        <v>9</v>
      </c>
      <c r="AO8" s="174" t="s">
        <v>24</v>
      </c>
      <c r="AP8" s="175" t="s">
        <v>3</v>
      </c>
      <c r="AQ8" s="176" t="s">
        <v>13</v>
      </c>
      <c r="AR8" s="283" t="s">
        <v>440</v>
      </c>
      <c r="AS8" s="284" t="s">
        <v>438</v>
      </c>
      <c r="AT8" s="285" t="s">
        <v>439</v>
      </c>
      <c r="AU8" s="177" t="s">
        <v>12</v>
      </c>
      <c r="AV8" s="286" t="s">
        <v>441</v>
      </c>
      <c r="AW8" s="178" t="s">
        <v>15</v>
      </c>
      <c r="AX8" s="179" t="s">
        <v>125</v>
      </c>
      <c r="AY8" s="287" t="s">
        <v>442</v>
      </c>
      <c r="AZ8" s="518" t="str">
        <f>Y8</f>
        <v>FLUORO PINK</v>
      </c>
      <c r="BA8" s="519" t="str">
        <f t="shared" ref="BA8:BC8" si="7">Z8</f>
        <v>FLUORO ORANGE</v>
      </c>
      <c r="BB8" s="520" t="str">
        <f t="shared" si="7"/>
        <v>FLUORO YELLOW</v>
      </c>
      <c r="BC8" s="521" t="str">
        <f t="shared" si="7"/>
        <v>FLUORO GREEN</v>
      </c>
      <c r="BD8" s="171" t="s">
        <v>68</v>
      </c>
      <c r="BE8" s="173" t="s">
        <v>1272</v>
      </c>
      <c r="BF8" s="380" t="s">
        <v>75</v>
      </c>
      <c r="BG8" s="370">
        <f>SUM(BG11:BG19)</f>
        <v>0</v>
      </c>
      <c r="BH8" s="380" t="s">
        <v>76</v>
      </c>
      <c r="BI8" s="370">
        <f>SUM(BI11:BI19)</f>
        <v>0</v>
      </c>
      <c r="BJ8" s="380" t="s">
        <v>77</v>
      </c>
      <c r="BK8" s="370">
        <f>SUM(BK11:BK19)</f>
        <v>0</v>
      </c>
      <c r="BM8" s="218" t="s">
        <v>162</v>
      </c>
      <c r="BN8" s="218" t="s">
        <v>79</v>
      </c>
      <c r="BO8" s="218" t="s">
        <v>78</v>
      </c>
      <c r="BP8" s="218" t="s">
        <v>25</v>
      </c>
      <c r="BQ8" s="218" t="s">
        <v>73</v>
      </c>
      <c r="BR8" s="218" t="s">
        <v>74</v>
      </c>
      <c r="BS8" s="218" t="s">
        <v>165</v>
      </c>
      <c r="BT8" s="218" t="s">
        <v>166</v>
      </c>
      <c r="BU8" s="34"/>
      <c r="BV8" s="218" t="s">
        <v>160</v>
      </c>
      <c r="BW8" s="218" t="s">
        <v>161</v>
      </c>
      <c r="BX8" s="34"/>
      <c r="BY8" s="218" t="s">
        <v>80</v>
      </c>
      <c r="BZ8" s="218" t="s">
        <v>167</v>
      </c>
      <c r="CA8" s="218" t="s">
        <v>81</v>
      </c>
      <c r="CB8" s="218" t="s">
        <v>82</v>
      </c>
      <c r="CC8" s="219" t="s">
        <v>164</v>
      </c>
      <c r="CD8" s="218" t="s">
        <v>166</v>
      </c>
      <c r="CE8" s="8"/>
    </row>
    <row r="9" spans="1:84" s="7" customFormat="1" ht="30" hidden="1" customHeight="1">
      <c r="A9" s="134"/>
      <c r="B9" s="91"/>
      <c r="C9" s="135"/>
      <c r="D9" s="143"/>
      <c r="E9" s="135"/>
      <c r="F9" s="135"/>
      <c r="G9" s="135"/>
      <c r="H9" s="136"/>
      <c r="I9" s="135"/>
      <c r="J9" s="166"/>
      <c r="K9" s="156" t="s">
        <v>106</v>
      </c>
      <c r="L9" s="156" t="s">
        <v>107</v>
      </c>
      <c r="M9" s="156" t="s">
        <v>108</v>
      </c>
      <c r="N9" s="156" t="s">
        <v>109</v>
      </c>
      <c r="O9" s="156" t="s">
        <v>110</v>
      </c>
      <c r="P9" s="156" t="s">
        <v>111</v>
      </c>
      <c r="Q9" s="156" t="s">
        <v>443</v>
      </c>
      <c r="R9" s="156" t="s">
        <v>444</v>
      </c>
      <c r="S9" s="156" t="s">
        <v>445</v>
      </c>
      <c r="T9" s="156" t="s">
        <v>112</v>
      </c>
      <c r="U9" s="156" t="s">
        <v>446</v>
      </c>
      <c r="V9" s="156" t="s">
        <v>122</v>
      </c>
      <c r="W9" s="156" t="s">
        <v>123</v>
      </c>
      <c r="X9" s="489" t="s">
        <v>447</v>
      </c>
      <c r="Y9" s="487" t="s">
        <v>1273</v>
      </c>
      <c r="Z9" s="488" t="s">
        <v>1274</v>
      </c>
      <c r="AA9" s="488" t="s">
        <v>1275</v>
      </c>
      <c r="AB9" s="488" t="s">
        <v>1276</v>
      </c>
      <c r="AC9" s="92"/>
      <c r="AD9" s="92"/>
      <c r="AE9" s="141"/>
      <c r="AG9" s="144"/>
      <c r="AH9" s="144"/>
      <c r="AJ9" s="233"/>
      <c r="AK9" s="103"/>
      <c r="AL9" s="137"/>
      <c r="AM9" s="91"/>
      <c r="AN9" s="138"/>
      <c r="AO9" s="138"/>
      <c r="AP9" s="138"/>
      <c r="AQ9" s="138"/>
      <c r="AR9" s="138"/>
      <c r="AS9" s="138"/>
      <c r="AT9" s="138"/>
      <c r="AU9" s="140"/>
      <c r="AV9" s="140"/>
      <c r="AW9" s="139"/>
      <c r="AX9" s="404"/>
      <c r="AY9" s="404"/>
      <c r="AZ9" s="404"/>
      <c r="BA9" s="404"/>
      <c r="BB9" s="404"/>
      <c r="BC9" s="404"/>
      <c r="BD9" s="91"/>
      <c r="BE9" s="91">
        <f>SUM(BE11:BE19)</f>
        <v>0</v>
      </c>
      <c r="BF9" s="381"/>
      <c r="BG9" s="10"/>
      <c r="BH9" s="381"/>
      <c r="BI9" s="10"/>
      <c r="BJ9" s="381"/>
      <c r="BK9" s="10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1"/>
    </row>
    <row r="10" spans="1:84" s="7" customFormat="1" ht="35.75" customHeight="1">
      <c r="A10" s="90"/>
      <c r="B10" s="93"/>
      <c r="C10" s="288" t="s">
        <v>607</v>
      </c>
      <c r="D10" s="90"/>
      <c r="E10" s="89"/>
      <c r="F10" s="89"/>
      <c r="G10" s="89"/>
      <c r="H10" s="89"/>
      <c r="I10" s="93"/>
      <c r="J10" s="92"/>
      <c r="K10" s="155"/>
      <c r="L10" s="91"/>
      <c r="M10" s="54"/>
      <c r="N10" s="93"/>
      <c r="O10" s="93"/>
      <c r="P10" s="93"/>
      <c r="Q10" s="93"/>
      <c r="R10" s="93"/>
      <c r="S10" s="93"/>
      <c r="T10" s="93"/>
      <c r="U10" s="93"/>
      <c r="V10" s="133"/>
      <c r="W10" s="133"/>
      <c r="X10" s="133"/>
      <c r="Y10" s="492"/>
      <c r="Z10" s="133"/>
      <c r="AA10" s="133"/>
      <c r="AB10" s="133"/>
      <c r="AC10" s="316"/>
      <c r="AD10" s="124"/>
      <c r="AE10" s="124"/>
      <c r="AJ10" s="233"/>
      <c r="AK10" s="160">
        <f t="shared" ref="AK10" si="8">SUM(K10:X10)*AJ10</f>
        <v>0</v>
      </c>
      <c r="AL10" s="159">
        <f>K10*$H$11</f>
        <v>0</v>
      </c>
      <c r="AM10" s="159">
        <f t="shared" ref="AM10:AM19" si="9">L10*H10</f>
        <v>0</v>
      </c>
      <c r="AN10" s="159">
        <f t="shared" ref="AN10:AN19" si="10">M10*H10</f>
        <v>0</v>
      </c>
      <c r="AO10" s="159">
        <f t="shared" ref="AO10:AO19" si="11">N10*H10</f>
        <v>0</v>
      </c>
      <c r="AP10" s="159">
        <f t="shared" ref="AP10:AP19" si="12">O10*H10</f>
        <v>0</v>
      </c>
      <c r="AQ10" s="159">
        <f>P10*$H$11</f>
        <v>0</v>
      </c>
      <c r="AR10" s="159">
        <f t="shared" ref="AR10:AR19" si="13">Q10*H10</f>
        <v>0</v>
      </c>
      <c r="AS10" s="159">
        <f t="shared" ref="AS10:AS19" si="14">R10*H10</f>
        <v>0</v>
      </c>
      <c r="AT10" s="159">
        <f t="shared" ref="AT10:AT19" si="15">S10*H10</f>
        <v>0</v>
      </c>
      <c r="AU10" s="159">
        <f>T10*$H$11</f>
        <v>0</v>
      </c>
      <c r="AV10" s="159">
        <f t="shared" ref="AV10:AV19" si="16">U10*H10</f>
        <v>0</v>
      </c>
      <c r="AW10" s="159">
        <f>V10*$H$11</f>
        <v>0</v>
      </c>
      <c r="AX10" s="159">
        <f>W10*$H$11</f>
        <v>0</v>
      </c>
      <c r="AY10" s="159">
        <f t="shared" ref="AY10:AY19" si="17">X10*H10</f>
        <v>0</v>
      </c>
      <c r="AZ10" s="482"/>
      <c r="BA10" s="482"/>
      <c r="BB10" s="482"/>
      <c r="BC10" s="482"/>
      <c r="BD10" s="91"/>
      <c r="BE10" s="91"/>
      <c r="BF10" s="382"/>
      <c r="BG10" s="8"/>
      <c r="BH10" s="382"/>
      <c r="BI10" s="8"/>
      <c r="BJ10" s="382"/>
      <c r="BK10" s="8"/>
      <c r="BM10" s="8"/>
      <c r="BN10" s="51"/>
      <c r="BO10" s="51"/>
      <c r="BP10" s="51"/>
      <c r="BQ10" s="51"/>
      <c r="BR10" s="51"/>
      <c r="BS10" s="51"/>
      <c r="BT10" s="51"/>
      <c r="BU10" s="51"/>
      <c r="BV10" s="91"/>
      <c r="BW10" s="91"/>
      <c r="BX10" s="91"/>
      <c r="BY10" s="8"/>
      <c r="BZ10" s="8"/>
      <c r="CA10" s="8"/>
      <c r="CB10" s="8"/>
      <c r="CC10" s="8"/>
      <c r="CD10" s="8"/>
      <c r="CE10" s="91"/>
    </row>
    <row r="11" spans="1:84" s="5" customFormat="1" ht="60" customHeight="1">
      <c r="A11" s="157" t="s">
        <v>8</v>
      </c>
      <c r="B11" s="142"/>
      <c r="C11" s="260" t="s">
        <v>598</v>
      </c>
      <c r="D11" s="424"/>
      <c r="E11" s="262" t="s">
        <v>81</v>
      </c>
      <c r="F11" s="263" t="s">
        <v>78</v>
      </c>
      <c r="G11" s="263" t="s">
        <v>609</v>
      </c>
      <c r="H11" s="263">
        <v>1</v>
      </c>
      <c r="I11" s="262" t="s">
        <v>614</v>
      </c>
      <c r="J11" s="264">
        <v>170</v>
      </c>
      <c r="K11" s="329"/>
      <c r="L11" s="336"/>
      <c r="M11" s="313"/>
      <c r="N11" s="329"/>
      <c r="O11" s="336"/>
      <c r="P11" s="314"/>
      <c r="Q11" s="314"/>
      <c r="R11" s="269"/>
      <c r="S11" s="270"/>
      <c r="T11" s="270"/>
      <c r="U11" s="270"/>
      <c r="V11" s="270"/>
      <c r="W11" s="270"/>
      <c r="X11" s="268"/>
      <c r="Y11" s="496"/>
      <c r="Z11" s="269"/>
      <c r="AA11" s="269"/>
      <c r="AB11" s="269"/>
      <c r="AC11" s="315">
        <f>SUM(K11:AB11)*J11</f>
        <v>0</v>
      </c>
      <c r="AD11" s="271" t="str">
        <f>IF(SUM(K11:AB11)&gt;0,"Yes","No")</f>
        <v>No</v>
      </c>
      <c r="AE11" s="272" t="str">
        <f t="shared" ref="AE11:AE19" si="18">IF(A11="New","Yes","No")</f>
        <v>Yes</v>
      </c>
      <c r="AG11" s="116">
        <v>1</v>
      </c>
      <c r="AH11" s="117">
        <f>AG11*SUM(K11:AB11)</f>
        <v>0</v>
      </c>
      <c r="AJ11" s="234">
        <v>1.2</v>
      </c>
      <c r="AK11" s="160">
        <f>SUM(K11:AB11)*AJ11</f>
        <v>0</v>
      </c>
      <c r="AL11" s="159">
        <f>K11*$H$11</f>
        <v>0</v>
      </c>
      <c r="AM11" s="159">
        <f t="shared" si="9"/>
        <v>0</v>
      </c>
      <c r="AN11" s="159">
        <f t="shared" si="10"/>
        <v>0</v>
      </c>
      <c r="AO11" s="159">
        <f t="shared" si="11"/>
        <v>0</v>
      </c>
      <c r="AP11" s="159">
        <f t="shared" si="12"/>
        <v>0</v>
      </c>
      <c r="AQ11" s="159">
        <f>P11*$H$11</f>
        <v>0</v>
      </c>
      <c r="AR11" s="159">
        <f t="shared" si="13"/>
        <v>0</v>
      </c>
      <c r="AS11" s="159">
        <f t="shared" si="14"/>
        <v>0</v>
      </c>
      <c r="AT11" s="159">
        <f t="shared" si="15"/>
        <v>0</v>
      </c>
      <c r="AU11" s="159">
        <f>T11*$H$11</f>
        <v>0</v>
      </c>
      <c r="AV11" s="159">
        <f t="shared" si="16"/>
        <v>0</v>
      </c>
      <c r="AW11" s="159">
        <f>V11*$H$11</f>
        <v>0</v>
      </c>
      <c r="AX11" s="159">
        <f>W11*$H$11</f>
        <v>0</v>
      </c>
      <c r="AY11" s="159">
        <f>X11*$H11</f>
        <v>0</v>
      </c>
      <c r="AZ11" s="159">
        <f t="shared" ref="AZ11:BC11" si="19">Y11*$H11</f>
        <v>0</v>
      </c>
      <c r="BA11" s="159">
        <f t="shared" si="19"/>
        <v>0</v>
      </c>
      <c r="BB11" s="159">
        <f t="shared" si="19"/>
        <v>0</v>
      </c>
      <c r="BC11" s="159">
        <f t="shared" si="19"/>
        <v>0</v>
      </c>
      <c r="BD11" s="371">
        <f>AG11</f>
        <v>1</v>
      </c>
      <c r="BE11" s="182">
        <f>SUM(BG11+BI11+BK11)</f>
        <v>0</v>
      </c>
      <c r="BF11" s="383">
        <v>4</v>
      </c>
      <c r="BG11" s="182">
        <f>BF11*SUM($K11:$AB11)</f>
        <v>0</v>
      </c>
      <c r="BH11" s="383"/>
      <c r="BI11" s="182">
        <f>BH11*SUM($K11:$AB11)</f>
        <v>0</v>
      </c>
      <c r="BJ11" s="383"/>
      <c r="BK11" s="182">
        <f>BJ11*SUM($K11:$AB11)</f>
        <v>0</v>
      </c>
      <c r="BL11" s="372"/>
      <c r="BM11" s="29">
        <f>IF(F11="XS",IF(SUM(K11:AB11)&gt;0,SUM(K11:AB11),0),0)*H11</f>
        <v>0</v>
      </c>
      <c r="BN11" s="29">
        <f>IF(F11="S",IF(SUM(K11:AB11)&gt;0,SUM(K11:AB11),0),0)*H11</f>
        <v>0</v>
      </c>
      <c r="BO11" s="29">
        <f>IF(F11="M",IF(SUM(K11:AB11)&gt;0,SUM(K11:AB11),0),0)*H11</f>
        <v>0</v>
      </c>
      <c r="BP11" s="29">
        <f>IF(F11="L",IF(SUM(K11:AB11)&gt;0,SUM(K11:AB11),0),0)*H11</f>
        <v>0</v>
      </c>
      <c r="BQ11" s="29">
        <f>IF(F11="XL",IF(SUM(K11:AB11)&gt;0,SUM(K11:AB11),0),0)*H11</f>
        <v>0</v>
      </c>
      <c r="BR11" s="29">
        <f>IF(F11="2XL",IF(SUM(K11:AB11)&gt;0,SUM(K11:AB11),0),0)*H11</f>
        <v>0</v>
      </c>
      <c r="BS11" s="29">
        <f>IF(F11="3XL",IF(SUM(K11:AB11)&gt;0,SUM(K11:AB11),0),0)*H11</f>
        <v>0</v>
      </c>
      <c r="BT11" s="29">
        <f>IF(F11="various",IF(SUM(K11:AB11)&gt;0,SUM(K11:AB11),0),0)*H11</f>
        <v>0</v>
      </c>
      <c r="BU11" s="29"/>
      <c r="BV11" s="187">
        <f>IF(D11="",IF(SUM(K11:AB11)&gt;0,SUM(K11:AB11),0),0)*H11</f>
        <v>0</v>
      </c>
      <c r="BW11" s="187">
        <f>IF(D11="Dual tex.",IF(SUM(K11:AB11)&gt;0,SUM(K11:AB11),0),0)*H11</f>
        <v>0</v>
      </c>
      <c r="BX11" s="187"/>
      <c r="BY11" s="29">
        <f>IF(E11="sloper",IF(SUM(K11:AB11)&gt;0,SUM(K11:AB11),0),0)*H11</f>
        <v>0</v>
      </c>
      <c r="BZ11" s="29">
        <f>IF(E11="footholds",IF(SUM(K11:AB11)&gt;0,SUM(K11:AB11),0),0)*H11</f>
        <v>0</v>
      </c>
      <c r="CA11" s="29">
        <f>IF(E11="jug",IF(SUM(K11:AB11)&gt;0,SUM(K11:AB11),0),0)*H11</f>
        <v>0</v>
      </c>
      <c r="CB11" s="29">
        <f>IF(E11="edge",IF(SUM(K11:AB11)&gt;0,SUM(K11:AB11),0),0)*H11</f>
        <v>0</v>
      </c>
      <c r="CC11" s="29">
        <f>IF(E11="positive",IF(SUM(K11:AB11)&gt;0,SUM(K11:AB11),0),0)*H11</f>
        <v>0</v>
      </c>
      <c r="CD11" s="29">
        <f>IF(E11="various",IF(SUM(K11:AB11)&gt;0,SUM(K11:AB11),0),0)*H11</f>
        <v>0</v>
      </c>
      <c r="CE11" s="8"/>
    </row>
    <row r="12" spans="1:84" s="5" customFormat="1" ht="60" customHeight="1">
      <c r="A12" s="161" t="s">
        <v>8</v>
      </c>
      <c r="B12" s="8"/>
      <c r="C12" s="198" t="s">
        <v>599</v>
      </c>
      <c r="D12" s="425"/>
      <c r="E12" s="199" t="s">
        <v>81</v>
      </c>
      <c r="F12" s="163" t="s">
        <v>78</v>
      </c>
      <c r="G12" s="163" t="s">
        <v>621</v>
      </c>
      <c r="H12" s="163">
        <v>1</v>
      </c>
      <c r="I12" s="199" t="s">
        <v>614</v>
      </c>
      <c r="J12" s="201">
        <v>170</v>
      </c>
      <c r="K12" s="330"/>
      <c r="L12" s="337"/>
      <c r="M12" s="340"/>
      <c r="N12" s="330"/>
      <c r="O12" s="337"/>
      <c r="P12" s="343"/>
      <c r="Q12" s="343"/>
      <c r="R12" s="346"/>
      <c r="S12" s="331"/>
      <c r="T12" s="331"/>
      <c r="U12" s="331"/>
      <c r="V12" s="331"/>
      <c r="W12" s="331"/>
      <c r="X12" s="479"/>
      <c r="Y12" s="497"/>
      <c r="Z12" s="346"/>
      <c r="AA12" s="346"/>
      <c r="AB12" s="346"/>
      <c r="AC12" s="364">
        <f t="shared" ref="AC12:AC19" si="20">SUM(K12:AB12)*J12</f>
        <v>0</v>
      </c>
      <c r="AD12" s="317" t="str">
        <f t="shared" ref="AD12:AD19" si="21">IF(SUM(K12:AB12)&gt;0,"Yes","No")</f>
        <v>No</v>
      </c>
      <c r="AE12" s="119" t="str">
        <f t="shared" si="18"/>
        <v>Yes</v>
      </c>
      <c r="AG12" s="118">
        <v>1</v>
      </c>
      <c r="AH12" s="119">
        <f t="shared" ref="AH12:AH19" si="22">AG12*SUM(K12:AB12)</f>
        <v>0</v>
      </c>
      <c r="AJ12" s="235">
        <v>1.83</v>
      </c>
      <c r="AK12" s="160">
        <f t="shared" ref="AK12:AK19" si="23">SUM(K12:AB12)*AJ12</f>
        <v>0</v>
      </c>
      <c r="AL12" s="159">
        <f>K12*$H$12</f>
        <v>0</v>
      </c>
      <c r="AM12" s="159">
        <f t="shared" si="9"/>
        <v>0</v>
      </c>
      <c r="AN12" s="159">
        <f t="shared" si="10"/>
        <v>0</v>
      </c>
      <c r="AO12" s="159">
        <f t="shared" si="11"/>
        <v>0</v>
      </c>
      <c r="AP12" s="159">
        <f t="shared" si="12"/>
        <v>0</v>
      </c>
      <c r="AQ12" s="159">
        <f t="shared" ref="AQ12:AQ19" si="24">P12*H12</f>
        <v>0</v>
      </c>
      <c r="AR12" s="159">
        <f t="shared" si="13"/>
        <v>0</v>
      </c>
      <c r="AS12" s="159">
        <f t="shared" si="14"/>
        <v>0</v>
      </c>
      <c r="AT12" s="159">
        <f t="shared" si="15"/>
        <v>0</v>
      </c>
      <c r="AU12" s="159">
        <f t="shared" ref="AU12:AU19" si="25">T12*H12</f>
        <v>0</v>
      </c>
      <c r="AV12" s="159">
        <f t="shared" si="16"/>
        <v>0</v>
      </c>
      <c r="AW12" s="159">
        <f t="shared" ref="AW12:AW19" si="26">V12*H12</f>
        <v>0</v>
      </c>
      <c r="AX12" s="159">
        <f t="shared" ref="AX12:AX19" si="27">W12*H12</f>
        <v>0</v>
      </c>
      <c r="AY12" s="159">
        <f t="shared" si="17"/>
        <v>0</v>
      </c>
      <c r="AZ12" s="159">
        <f t="shared" ref="AZ12:AZ19" si="28">Y12*$H12</f>
        <v>0</v>
      </c>
      <c r="BA12" s="159">
        <f t="shared" ref="BA12:BA19" si="29">Z12*$H12</f>
        <v>0</v>
      </c>
      <c r="BB12" s="159">
        <f t="shared" ref="BB12:BB19" si="30">AA12*$H12</f>
        <v>0</v>
      </c>
      <c r="BC12" s="159">
        <f t="shared" ref="BC12:BC19" si="31">AB12*$H12</f>
        <v>0</v>
      </c>
      <c r="BD12" s="371">
        <f t="shared" ref="BD12:BD19" si="32">AG12</f>
        <v>1</v>
      </c>
      <c r="BE12" s="182">
        <f t="shared" ref="BE12:BE19" si="33">SUM(BG12+BI12+BK12)</f>
        <v>0</v>
      </c>
      <c r="BF12" s="383">
        <v>5</v>
      </c>
      <c r="BG12" s="182">
        <f t="shared" ref="BG12:BG19" si="34">BF12*SUM($K12:$AB12)</f>
        <v>0</v>
      </c>
      <c r="BH12" s="383"/>
      <c r="BI12" s="182">
        <f t="shared" ref="BI12:BI19" si="35">BH12*SUM($K12:$AB12)</f>
        <v>0</v>
      </c>
      <c r="BJ12" s="383"/>
      <c r="BK12" s="182">
        <f t="shared" ref="BK12:BK19" si="36">BJ12*SUM($K12:$AB12)</f>
        <v>0</v>
      </c>
      <c r="BL12" s="373"/>
      <c r="BM12" s="29">
        <f t="shared" ref="BM12:BM19" si="37">IF(F12="XS",IF(SUM(K12:AB12)&gt;0,SUM(K12:AB12),0),0)*H12</f>
        <v>0</v>
      </c>
      <c r="BN12" s="29">
        <f t="shared" ref="BN12:BN19" si="38">IF(F12="S",IF(SUM(K12:AB12)&gt;0,SUM(K12:AB12),0),0)*H12</f>
        <v>0</v>
      </c>
      <c r="BO12" s="29">
        <f t="shared" ref="BO12:BO19" si="39">IF(F12="M",IF(SUM(K12:AB12)&gt;0,SUM(K12:AB12),0),0)*H12</f>
        <v>0</v>
      </c>
      <c r="BP12" s="29">
        <f t="shared" ref="BP12:BP19" si="40">IF(F12="L",IF(SUM(K12:AB12)&gt;0,SUM(K12:AB12),0),0)*H12</f>
        <v>0</v>
      </c>
      <c r="BQ12" s="29">
        <f t="shared" ref="BQ12:BQ19" si="41">IF(F12="XL",IF(SUM(K12:AB12)&gt;0,SUM(K12:AB12),0),0)*H12</f>
        <v>0</v>
      </c>
      <c r="BR12" s="29">
        <f t="shared" ref="BR12:BR19" si="42">IF(F12="2XL",IF(SUM(K12:AB12)&gt;0,SUM(K12:AB12),0),0)*H12</f>
        <v>0</v>
      </c>
      <c r="BS12" s="29">
        <f t="shared" ref="BS12:BS19" si="43">IF(F12="3XL",IF(SUM(K12:AB12)&gt;0,SUM(K12:AB12),0),0)*H12</f>
        <v>0</v>
      </c>
      <c r="BT12" s="29">
        <f t="shared" ref="BT12:BT19" si="44">IF(F12="various",IF(SUM(K12:AB12)&gt;0,SUM(K12:AB12),0),0)*H12</f>
        <v>0</v>
      </c>
      <c r="BU12" s="29"/>
      <c r="BV12" s="187">
        <f t="shared" ref="BV12:BV19" si="45">IF(D12="",IF(SUM(K12:AB12)&gt;0,SUM(K12:AB12),0),0)*H12</f>
        <v>0</v>
      </c>
      <c r="BW12" s="187">
        <f t="shared" ref="BW12:BW19" si="46">IF(D12="Dual tex.",IF(SUM(K12:AB12)&gt;0,SUM(K12:AB12),0),0)*H12</f>
        <v>0</v>
      </c>
      <c r="BX12" s="187"/>
      <c r="BY12" s="29">
        <f t="shared" ref="BY12:BY19" si="47">IF(E12="sloper",IF(SUM(K12:AB12)&gt;0,SUM(K12:AB12),0),0)*H12</f>
        <v>0</v>
      </c>
      <c r="BZ12" s="29">
        <f t="shared" ref="BZ12:BZ19" si="48">IF(E12="footholds",IF(SUM(K12:AB12)&gt;0,SUM(K12:AB12),0),0)*H12</f>
        <v>0</v>
      </c>
      <c r="CA12" s="29">
        <f t="shared" ref="CA12:CA19" si="49">IF(E12="jug",IF(SUM(K12:AB12)&gt;0,SUM(K12:AB12),0),0)*H12</f>
        <v>0</v>
      </c>
      <c r="CB12" s="29">
        <f t="shared" ref="CB12:CB19" si="50">IF(E12="edge",IF(SUM(K12:AB12)&gt;0,SUM(K12:AB12),0),0)*H12</f>
        <v>0</v>
      </c>
      <c r="CC12" s="29">
        <f t="shared" ref="CC12:CC19" si="51">IF(E12="positive",IF(SUM(K12:AB12)&gt;0,SUM(K12:AB12),0),0)*H12</f>
        <v>0</v>
      </c>
      <c r="CD12" s="29">
        <f t="shared" ref="CD12:CD19" si="52">IF(E12="various",IF(SUM(K12:AB12)&gt;0,SUM(K12:AB12),0),0)*H12</f>
        <v>0</v>
      </c>
      <c r="CE12" s="8"/>
    </row>
    <row r="13" spans="1:84" s="5" customFormat="1" ht="60" customHeight="1">
      <c r="A13" s="161" t="s">
        <v>8</v>
      </c>
      <c r="B13" s="8"/>
      <c r="C13" s="135" t="s">
        <v>600</v>
      </c>
      <c r="D13" s="426"/>
      <c r="E13" s="140" t="s">
        <v>81</v>
      </c>
      <c r="F13" s="92" t="s">
        <v>78</v>
      </c>
      <c r="G13" s="92" t="s">
        <v>622</v>
      </c>
      <c r="H13" s="92">
        <v>1</v>
      </c>
      <c r="I13" s="140" t="s">
        <v>614</v>
      </c>
      <c r="J13" s="200">
        <v>175</v>
      </c>
      <c r="K13" s="332"/>
      <c r="L13" s="338"/>
      <c r="M13" s="341"/>
      <c r="N13" s="332"/>
      <c r="O13" s="338"/>
      <c r="P13" s="344"/>
      <c r="Q13" s="344"/>
      <c r="R13" s="347"/>
      <c r="S13" s="333"/>
      <c r="T13" s="333"/>
      <c r="U13" s="333"/>
      <c r="V13" s="333"/>
      <c r="W13" s="333"/>
      <c r="X13" s="186"/>
      <c r="Y13" s="498"/>
      <c r="Z13" s="347"/>
      <c r="AA13" s="347"/>
      <c r="AB13" s="347"/>
      <c r="AC13" s="368">
        <f t="shared" si="20"/>
        <v>0</v>
      </c>
      <c r="AD13" s="91" t="str">
        <f t="shared" si="21"/>
        <v>No</v>
      </c>
      <c r="AE13" s="238" t="str">
        <f t="shared" si="18"/>
        <v>Yes</v>
      </c>
      <c r="AG13" s="118">
        <v>1</v>
      </c>
      <c r="AH13" s="119">
        <f t="shared" si="22"/>
        <v>0</v>
      </c>
      <c r="AJ13" s="235">
        <v>2.09</v>
      </c>
      <c r="AK13" s="160">
        <f t="shared" si="23"/>
        <v>0</v>
      </c>
      <c r="AL13" s="159">
        <f t="shared" ref="AL13:AL19" si="53">K13*H13</f>
        <v>0</v>
      </c>
      <c r="AM13" s="159">
        <f t="shared" si="9"/>
        <v>0</v>
      </c>
      <c r="AN13" s="159">
        <f t="shared" si="10"/>
        <v>0</v>
      </c>
      <c r="AO13" s="159">
        <f t="shared" si="11"/>
        <v>0</v>
      </c>
      <c r="AP13" s="159">
        <f t="shared" si="12"/>
        <v>0</v>
      </c>
      <c r="AQ13" s="159">
        <f t="shared" si="24"/>
        <v>0</v>
      </c>
      <c r="AR13" s="159">
        <f t="shared" si="13"/>
        <v>0</v>
      </c>
      <c r="AS13" s="159">
        <f t="shared" si="14"/>
        <v>0</v>
      </c>
      <c r="AT13" s="159">
        <f t="shared" si="15"/>
        <v>0</v>
      </c>
      <c r="AU13" s="159">
        <f t="shared" si="25"/>
        <v>0</v>
      </c>
      <c r="AV13" s="159">
        <f t="shared" si="16"/>
        <v>0</v>
      </c>
      <c r="AW13" s="159">
        <f t="shared" si="26"/>
        <v>0</v>
      </c>
      <c r="AX13" s="159">
        <f t="shared" si="27"/>
        <v>0</v>
      </c>
      <c r="AY13" s="159">
        <f t="shared" si="17"/>
        <v>0</v>
      </c>
      <c r="AZ13" s="159">
        <f t="shared" si="28"/>
        <v>0</v>
      </c>
      <c r="BA13" s="159">
        <f t="shared" si="29"/>
        <v>0</v>
      </c>
      <c r="BB13" s="159">
        <f t="shared" si="30"/>
        <v>0</v>
      </c>
      <c r="BC13" s="159">
        <f t="shared" si="31"/>
        <v>0</v>
      </c>
      <c r="BD13" s="371">
        <f t="shared" si="32"/>
        <v>1</v>
      </c>
      <c r="BE13" s="182">
        <f t="shared" si="33"/>
        <v>0</v>
      </c>
      <c r="BF13" s="383">
        <v>5</v>
      </c>
      <c r="BG13" s="182">
        <f t="shared" si="34"/>
        <v>0</v>
      </c>
      <c r="BH13" s="383"/>
      <c r="BI13" s="182">
        <f t="shared" si="35"/>
        <v>0</v>
      </c>
      <c r="BJ13" s="383"/>
      <c r="BK13" s="182">
        <f t="shared" si="36"/>
        <v>0</v>
      </c>
      <c r="BL13" s="373"/>
      <c r="BM13" s="29">
        <f t="shared" si="37"/>
        <v>0</v>
      </c>
      <c r="BN13" s="29">
        <f t="shared" si="38"/>
        <v>0</v>
      </c>
      <c r="BO13" s="29">
        <f t="shared" si="39"/>
        <v>0</v>
      </c>
      <c r="BP13" s="29">
        <f t="shared" si="40"/>
        <v>0</v>
      </c>
      <c r="BQ13" s="29">
        <f t="shared" si="41"/>
        <v>0</v>
      </c>
      <c r="BR13" s="29">
        <f t="shared" si="42"/>
        <v>0</v>
      </c>
      <c r="BS13" s="29">
        <f t="shared" si="43"/>
        <v>0</v>
      </c>
      <c r="BT13" s="29">
        <f t="shared" si="44"/>
        <v>0</v>
      </c>
      <c r="BU13" s="29"/>
      <c r="BV13" s="187">
        <f t="shared" si="45"/>
        <v>0</v>
      </c>
      <c r="BW13" s="187">
        <f t="shared" si="46"/>
        <v>0</v>
      </c>
      <c r="BX13" s="187"/>
      <c r="BY13" s="29">
        <f t="shared" si="47"/>
        <v>0</v>
      </c>
      <c r="BZ13" s="29">
        <f t="shared" si="48"/>
        <v>0</v>
      </c>
      <c r="CA13" s="29">
        <f t="shared" si="49"/>
        <v>0</v>
      </c>
      <c r="CB13" s="29">
        <f t="shared" si="50"/>
        <v>0</v>
      </c>
      <c r="CC13" s="29">
        <f t="shared" si="51"/>
        <v>0</v>
      </c>
      <c r="CD13" s="29">
        <f t="shared" si="52"/>
        <v>0</v>
      </c>
      <c r="CE13" s="8"/>
      <c r="CF13" s="558"/>
    </row>
    <row r="14" spans="1:84" s="5" customFormat="1" ht="60" customHeight="1">
      <c r="A14" s="161" t="s">
        <v>8</v>
      </c>
      <c r="B14" s="8"/>
      <c r="C14" s="198" t="s">
        <v>601</v>
      </c>
      <c r="D14" s="425"/>
      <c r="E14" s="199" t="s">
        <v>81</v>
      </c>
      <c r="F14" s="163" t="s">
        <v>78</v>
      </c>
      <c r="G14" s="163" t="s">
        <v>610</v>
      </c>
      <c r="H14" s="163">
        <v>1</v>
      </c>
      <c r="I14" s="199" t="s">
        <v>614</v>
      </c>
      <c r="J14" s="201">
        <v>175</v>
      </c>
      <c r="K14" s="330"/>
      <c r="L14" s="337"/>
      <c r="M14" s="340"/>
      <c r="N14" s="330"/>
      <c r="O14" s="337"/>
      <c r="P14" s="343"/>
      <c r="Q14" s="343"/>
      <c r="R14" s="346"/>
      <c r="S14" s="331"/>
      <c r="T14" s="331"/>
      <c r="U14" s="331"/>
      <c r="V14" s="331"/>
      <c r="W14" s="331"/>
      <c r="X14" s="479"/>
      <c r="Y14" s="497"/>
      <c r="Z14" s="346"/>
      <c r="AA14" s="346"/>
      <c r="AB14" s="346"/>
      <c r="AC14" s="364">
        <f t="shared" si="20"/>
        <v>0</v>
      </c>
      <c r="AD14" s="317" t="str">
        <f t="shared" si="21"/>
        <v>No</v>
      </c>
      <c r="AE14" s="119" t="str">
        <f t="shared" si="18"/>
        <v>Yes</v>
      </c>
      <c r="AG14" s="118">
        <v>1</v>
      </c>
      <c r="AH14" s="119">
        <f t="shared" si="22"/>
        <v>0</v>
      </c>
      <c r="AJ14" s="235">
        <v>1.88</v>
      </c>
      <c r="AK14" s="160">
        <f t="shared" si="23"/>
        <v>0</v>
      </c>
      <c r="AL14" s="159">
        <f t="shared" si="53"/>
        <v>0</v>
      </c>
      <c r="AM14" s="159">
        <f t="shared" si="9"/>
        <v>0</v>
      </c>
      <c r="AN14" s="159">
        <f t="shared" si="10"/>
        <v>0</v>
      </c>
      <c r="AO14" s="159">
        <f t="shared" si="11"/>
        <v>0</v>
      </c>
      <c r="AP14" s="159">
        <f t="shared" si="12"/>
        <v>0</v>
      </c>
      <c r="AQ14" s="159">
        <f t="shared" si="24"/>
        <v>0</v>
      </c>
      <c r="AR14" s="159">
        <f t="shared" si="13"/>
        <v>0</v>
      </c>
      <c r="AS14" s="159">
        <f t="shared" si="14"/>
        <v>0</v>
      </c>
      <c r="AT14" s="159">
        <f t="shared" si="15"/>
        <v>0</v>
      </c>
      <c r="AU14" s="159">
        <f t="shared" si="25"/>
        <v>0</v>
      </c>
      <c r="AV14" s="159">
        <f t="shared" si="16"/>
        <v>0</v>
      </c>
      <c r="AW14" s="159">
        <f t="shared" si="26"/>
        <v>0</v>
      </c>
      <c r="AX14" s="159">
        <f t="shared" si="27"/>
        <v>0</v>
      </c>
      <c r="AY14" s="159">
        <f t="shared" si="17"/>
        <v>0</v>
      </c>
      <c r="AZ14" s="159">
        <f t="shared" si="28"/>
        <v>0</v>
      </c>
      <c r="BA14" s="159">
        <f t="shared" si="29"/>
        <v>0</v>
      </c>
      <c r="BB14" s="159">
        <f t="shared" si="30"/>
        <v>0</v>
      </c>
      <c r="BC14" s="159">
        <f t="shared" si="31"/>
        <v>0</v>
      </c>
      <c r="BD14" s="371">
        <f t="shared" si="32"/>
        <v>1</v>
      </c>
      <c r="BE14" s="182">
        <f t="shared" si="33"/>
        <v>0</v>
      </c>
      <c r="BF14" s="383">
        <v>4</v>
      </c>
      <c r="BG14" s="182">
        <f t="shared" si="34"/>
        <v>0</v>
      </c>
      <c r="BH14" s="383"/>
      <c r="BI14" s="182">
        <f t="shared" si="35"/>
        <v>0</v>
      </c>
      <c r="BJ14" s="383"/>
      <c r="BK14" s="182">
        <f t="shared" si="36"/>
        <v>0</v>
      </c>
      <c r="BL14" s="373"/>
      <c r="BM14" s="29">
        <f t="shared" si="37"/>
        <v>0</v>
      </c>
      <c r="BN14" s="29">
        <f t="shared" si="38"/>
        <v>0</v>
      </c>
      <c r="BO14" s="29">
        <f t="shared" si="39"/>
        <v>0</v>
      </c>
      <c r="BP14" s="29">
        <f t="shared" si="40"/>
        <v>0</v>
      </c>
      <c r="BQ14" s="29">
        <f t="shared" si="41"/>
        <v>0</v>
      </c>
      <c r="BR14" s="29">
        <f t="shared" si="42"/>
        <v>0</v>
      </c>
      <c r="BS14" s="29">
        <f t="shared" si="43"/>
        <v>0</v>
      </c>
      <c r="BT14" s="29">
        <f t="shared" si="44"/>
        <v>0</v>
      </c>
      <c r="BU14" s="29"/>
      <c r="BV14" s="187">
        <f t="shared" si="45"/>
        <v>0</v>
      </c>
      <c r="BW14" s="187">
        <f t="shared" si="46"/>
        <v>0</v>
      </c>
      <c r="BX14" s="187"/>
      <c r="BY14" s="29">
        <f t="shared" si="47"/>
        <v>0</v>
      </c>
      <c r="BZ14" s="29">
        <f t="shared" si="48"/>
        <v>0</v>
      </c>
      <c r="CA14" s="29">
        <f t="shared" si="49"/>
        <v>0</v>
      </c>
      <c r="CB14" s="29">
        <f t="shared" si="50"/>
        <v>0</v>
      </c>
      <c r="CC14" s="29">
        <f t="shared" si="51"/>
        <v>0</v>
      </c>
      <c r="CD14" s="29">
        <f t="shared" si="52"/>
        <v>0</v>
      </c>
      <c r="CE14" s="8"/>
      <c r="CF14" s="558"/>
    </row>
    <row r="15" spans="1:84" s="5" customFormat="1" ht="60" customHeight="1">
      <c r="A15" s="161" t="s">
        <v>8</v>
      </c>
      <c r="B15" s="8"/>
      <c r="C15" s="135" t="s">
        <v>602</v>
      </c>
      <c r="D15" s="426"/>
      <c r="E15" s="140" t="s">
        <v>81</v>
      </c>
      <c r="F15" s="92" t="s">
        <v>78</v>
      </c>
      <c r="G15" s="92" t="s">
        <v>623</v>
      </c>
      <c r="H15" s="92">
        <v>1</v>
      </c>
      <c r="I15" s="140" t="s">
        <v>614</v>
      </c>
      <c r="J15" s="200">
        <v>220</v>
      </c>
      <c r="K15" s="332"/>
      <c r="L15" s="338"/>
      <c r="M15" s="341"/>
      <c r="N15" s="332"/>
      <c r="O15" s="338"/>
      <c r="P15" s="344"/>
      <c r="Q15" s="344"/>
      <c r="R15" s="347"/>
      <c r="S15" s="333"/>
      <c r="T15" s="333"/>
      <c r="U15" s="333"/>
      <c r="V15" s="333"/>
      <c r="W15" s="333"/>
      <c r="X15" s="186"/>
      <c r="Y15" s="498"/>
      <c r="Z15" s="347"/>
      <c r="AA15" s="347"/>
      <c r="AB15" s="347"/>
      <c r="AC15" s="368">
        <f t="shared" si="20"/>
        <v>0</v>
      </c>
      <c r="AD15" s="91" t="str">
        <f t="shared" si="21"/>
        <v>No</v>
      </c>
      <c r="AE15" s="238" t="str">
        <f t="shared" si="18"/>
        <v>Yes</v>
      </c>
      <c r="AG15" s="118">
        <v>1</v>
      </c>
      <c r="AH15" s="119">
        <f t="shared" si="22"/>
        <v>0</v>
      </c>
      <c r="AJ15" s="235">
        <v>2.46</v>
      </c>
      <c r="AK15" s="160">
        <f t="shared" si="23"/>
        <v>0</v>
      </c>
      <c r="AL15" s="159">
        <f t="shared" si="53"/>
        <v>0</v>
      </c>
      <c r="AM15" s="159">
        <f t="shared" si="9"/>
        <v>0</v>
      </c>
      <c r="AN15" s="159">
        <f t="shared" si="10"/>
        <v>0</v>
      </c>
      <c r="AO15" s="159">
        <f t="shared" si="11"/>
        <v>0</v>
      </c>
      <c r="AP15" s="159">
        <f t="shared" si="12"/>
        <v>0</v>
      </c>
      <c r="AQ15" s="159">
        <f t="shared" si="24"/>
        <v>0</v>
      </c>
      <c r="AR15" s="159">
        <f t="shared" si="13"/>
        <v>0</v>
      </c>
      <c r="AS15" s="159">
        <f t="shared" si="14"/>
        <v>0</v>
      </c>
      <c r="AT15" s="159">
        <f t="shared" si="15"/>
        <v>0</v>
      </c>
      <c r="AU15" s="159">
        <f t="shared" si="25"/>
        <v>0</v>
      </c>
      <c r="AV15" s="159">
        <f t="shared" si="16"/>
        <v>0</v>
      </c>
      <c r="AW15" s="159">
        <f t="shared" si="26"/>
        <v>0</v>
      </c>
      <c r="AX15" s="159">
        <f t="shared" si="27"/>
        <v>0</v>
      </c>
      <c r="AY15" s="159">
        <f t="shared" si="17"/>
        <v>0</v>
      </c>
      <c r="AZ15" s="159">
        <f t="shared" si="28"/>
        <v>0</v>
      </c>
      <c r="BA15" s="159">
        <f t="shared" si="29"/>
        <v>0</v>
      </c>
      <c r="BB15" s="159">
        <f t="shared" si="30"/>
        <v>0</v>
      </c>
      <c r="BC15" s="159">
        <f t="shared" si="31"/>
        <v>0</v>
      </c>
      <c r="BD15" s="371">
        <f t="shared" si="32"/>
        <v>1</v>
      </c>
      <c r="BE15" s="182">
        <f t="shared" si="33"/>
        <v>0</v>
      </c>
      <c r="BF15" s="383">
        <v>6</v>
      </c>
      <c r="BG15" s="182">
        <f t="shared" si="34"/>
        <v>0</v>
      </c>
      <c r="BH15" s="383"/>
      <c r="BI15" s="182">
        <f t="shared" si="35"/>
        <v>0</v>
      </c>
      <c r="BJ15" s="383"/>
      <c r="BK15" s="182">
        <f t="shared" si="36"/>
        <v>0</v>
      </c>
      <c r="BL15" s="373"/>
      <c r="BM15" s="29">
        <f t="shared" si="37"/>
        <v>0</v>
      </c>
      <c r="BN15" s="29">
        <f t="shared" si="38"/>
        <v>0</v>
      </c>
      <c r="BO15" s="29">
        <f t="shared" si="39"/>
        <v>0</v>
      </c>
      <c r="BP15" s="29">
        <f t="shared" si="40"/>
        <v>0</v>
      </c>
      <c r="BQ15" s="29">
        <f t="shared" si="41"/>
        <v>0</v>
      </c>
      <c r="BR15" s="29">
        <f t="shared" si="42"/>
        <v>0</v>
      </c>
      <c r="BS15" s="29">
        <f t="shared" si="43"/>
        <v>0</v>
      </c>
      <c r="BT15" s="29">
        <f t="shared" si="44"/>
        <v>0</v>
      </c>
      <c r="BU15" s="29"/>
      <c r="BV15" s="187">
        <f t="shared" si="45"/>
        <v>0</v>
      </c>
      <c r="BW15" s="187">
        <f t="shared" si="46"/>
        <v>0</v>
      </c>
      <c r="BX15" s="187"/>
      <c r="BY15" s="29">
        <f t="shared" si="47"/>
        <v>0</v>
      </c>
      <c r="BZ15" s="29">
        <f t="shared" si="48"/>
        <v>0</v>
      </c>
      <c r="CA15" s="29">
        <f t="shared" si="49"/>
        <v>0</v>
      </c>
      <c r="CB15" s="29">
        <f t="shared" si="50"/>
        <v>0</v>
      </c>
      <c r="CC15" s="29">
        <f t="shared" si="51"/>
        <v>0</v>
      </c>
      <c r="CD15" s="29">
        <f t="shared" si="52"/>
        <v>0</v>
      </c>
      <c r="CE15" s="8"/>
      <c r="CF15" s="246"/>
    </row>
    <row r="16" spans="1:84" s="7" customFormat="1" ht="60" customHeight="1">
      <c r="A16" s="161" t="s">
        <v>8</v>
      </c>
      <c r="B16" s="8"/>
      <c r="C16" s="198" t="s">
        <v>603</v>
      </c>
      <c r="D16" s="425"/>
      <c r="E16" s="199" t="s">
        <v>81</v>
      </c>
      <c r="F16" s="163" t="s">
        <v>25</v>
      </c>
      <c r="G16" s="163" t="s">
        <v>611</v>
      </c>
      <c r="H16" s="163">
        <v>1</v>
      </c>
      <c r="I16" s="199" t="s">
        <v>614</v>
      </c>
      <c r="J16" s="201">
        <v>220</v>
      </c>
      <c r="K16" s="330"/>
      <c r="L16" s="337"/>
      <c r="M16" s="340"/>
      <c r="N16" s="330"/>
      <c r="O16" s="337"/>
      <c r="P16" s="343"/>
      <c r="Q16" s="343"/>
      <c r="R16" s="346"/>
      <c r="S16" s="331"/>
      <c r="T16" s="331"/>
      <c r="U16" s="331"/>
      <c r="V16" s="331"/>
      <c r="W16" s="331"/>
      <c r="X16" s="479"/>
      <c r="Y16" s="497"/>
      <c r="Z16" s="346"/>
      <c r="AA16" s="346"/>
      <c r="AB16" s="346"/>
      <c r="AC16" s="364">
        <f t="shared" si="20"/>
        <v>0</v>
      </c>
      <c r="AD16" s="317" t="str">
        <f t="shared" si="21"/>
        <v>No</v>
      </c>
      <c r="AE16" s="119" t="str">
        <f t="shared" si="18"/>
        <v>Yes</v>
      </c>
      <c r="AF16" s="5"/>
      <c r="AG16" s="118">
        <v>1</v>
      </c>
      <c r="AH16" s="119">
        <f t="shared" si="22"/>
        <v>0</v>
      </c>
      <c r="AJ16" s="235">
        <v>2.66</v>
      </c>
      <c r="AK16" s="160">
        <f t="shared" si="23"/>
        <v>0</v>
      </c>
      <c r="AL16" s="159">
        <f t="shared" si="53"/>
        <v>0</v>
      </c>
      <c r="AM16" s="159">
        <f t="shared" si="9"/>
        <v>0</v>
      </c>
      <c r="AN16" s="159">
        <f t="shared" si="10"/>
        <v>0</v>
      </c>
      <c r="AO16" s="159">
        <f t="shared" si="11"/>
        <v>0</v>
      </c>
      <c r="AP16" s="159">
        <f t="shared" si="12"/>
        <v>0</v>
      </c>
      <c r="AQ16" s="159">
        <f t="shared" si="24"/>
        <v>0</v>
      </c>
      <c r="AR16" s="159">
        <f t="shared" si="13"/>
        <v>0</v>
      </c>
      <c r="AS16" s="159">
        <f t="shared" si="14"/>
        <v>0</v>
      </c>
      <c r="AT16" s="159">
        <f t="shared" si="15"/>
        <v>0</v>
      </c>
      <c r="AU16" s="159">
        <f t="shared" si="25"/>
        <v>0</v>
      </c>
      <c r="AV16" s="159">
        <f t="shared" si="16"/>
        <v>0</v>
      </c>
      <c r="AW16" s="159">
        <f t="shared" si="26"/>
        <v>0</v>
      </c>
      <c r="AX16" s="159">
        <f t="shared" si="27"/>
        <v>0</v>
      </c>
      <c r="AY16" s="159">
        <f t="shared" si="17"/>
        <v>0</v>
      </c>
      <c r="AZ16" s="159">
        <f t="shared" si="28"/>
        <v>0</v>
      </c>
      <c r="BA16" s="159">
        <f t="shared" si="29"/>
        <v>0</v>
      </c>
      <c r="BB16" s="159">
        <f t="shared" si="30"/>
        <v>0</v>
      </c>
      <c r="BC16" s="159">
        <f t="shared" si="31"/>
        <v>0</v>
      </c>
      <c r="BD16" s="371">
        <f t="shared" si="32"/>
        <v>1</v>
      </c>
      <c r="BE16" s="182">
        <f t="shared" si="33"/>
        <v>0</v>
      </c>
      <c r="BF16" s="383">
        <v>6</v>
      </c>
      <c r="BG16" s="182">
        <f t="shared" si="34"/>
        <v>0</v>
      </c>
      <c r="BH16" s="383"/>
      <c r="BI16" s="182">
        <f t="shared" si="35"/>
        <v>0</v>
      </c>
      <c r="BJ16" s="383"/>
      <c r="BK16" s="182">
        <f t="shared" si="36"/>
        <v>0</v>
      </c>
      <c r="BL16" s="375"/>
      <c r="BM16" s="29">
        <f t="shared" si="37"/>
        <v>0</v>
      </c>
      <c r="BN16" s="29">
        <f t="shared" si="38"/>
        <v>0</v>
      </c>
      <c r="BO16" s="29">
        <f t="shared" si="39"/>
        <v>0</v>
      </c>
      <c r="BP16" s="29">
        <f t="shared" si="40"/>
        <v>0</v>
      </c>
      <c r="BQ16" s="29">
        <f t="shared" si="41"/>
        <v>0</v>
      </c>
      <c r="BR16" s="29">
        <f t="shared" si="42"/>
        <v>0</v>
      </c>
      <c r="BS16" s="29">
        <f t="shared" si="43"/>
        <v>0</v>
      </c>
      <c r="BT16" s="29">
        <f t="shared" si="44"/>
        <v>0</v>
      </c>
      <c r="BU16" s="29"/>
      <c r="BV16" s="187">
        <f t="shared" si="45"/>
        <v>0</v>
      </c>
      <c r="BW16" s="187">
        <f t="shared" si="46"/>
        <v>0</v>
      </c>
      <c r="BX16" s="187"/>
      <c r="BY16" s="29">
        <f t="shared" si="47"/>
        <v>0</v>
      </c>
      <c r="BZ16" s="29">
        <f t="shared" si="48"/>
        <v>0</v>
      </c>
      <c r="CA16" s="29">
        <f t="shared" si="49"/>
        <v>0</v>
      </c>
      <c r="CB16" s="29">
        <f t="shared" si="50"/>
        <v>0</v>
      </c>
      <c r="CC16" s="29">
        <f t="shared" si="51"/>
        <v>0</v>
      </c>
      <c r="CD16" s="29">
        <f t="shared" si="52"/>
        <v>0</v>
      </c>
      <c r="CE16" s="8"/>
      <c r="CF16" s="246"/>
    </row>
    <row r="17" spans="1:84" s="7" customFormat="1" ht="60" customHeight="1">
      <c r="A17" s="161" t="s">
        <v>8</v>
      </c>
      <c r="B17" s="8"/>
      <c r="C17" s="135" t="s">
        <v>604</v>
      </c>
      <c r="D17" s="426"/>
      <c r="E17" s="140" t="s">
        <v>81</v>
      </c>
      <c r="F17" s="92" t="s">
        <v>25</v>
      </c>
      <c r="G17" s="92" t="s">
        <v>612</v>
      </c>
      <c r="H17" s="92">
        <v>1</v>
      </c>
      <c r="I17" s="140" t="s">
        <v>614</v>
      </c>
      <c r="J17" s="200">
        <v>220</v>
      </c>
      <c r="K17" s="332"/>
      <c r="L17" s="338"/>
      <c r="M17" s="341"/>
      <c r="N17" s="332"/>
      <c r="O17" s="338"/>
      <c r="P17" s="344"/>
      <c r="Q17" s="344"/>
      <c r="R17" s="347"/>
      <c r="S17" s="333"/>
      <c r="T17" s="333"/>
      <c r="U17" s="333"/>
      <c r="V17" s="333"/>
      <c r="W17" s="333"/>
      <c r="X17" s="186"/>
      <c r="Y17" s="498"/>
      <c r="Z17" s="347"/>
      <c r="AA17" s="347"/>
      <c r="AB17" s="347"/>
      <c r="AC17" s="368">
        <f t="shared" si="20"/>
        <v>0</v>
      </c>
      <c r="AD17" s="91" t="str">
        <f t="shared" si="21"/>
        <v>No</v>
      </c>
      <c r="AE17" s="238" t="str">
        <f t="shared" si="18"/>
        <v>Yes</v>
      </c>
      <c r="AF17" s="5"/>
      <c r="AG17" s="118">
        <v>1</v>
      </c>
      <c r="AH17" s="119">
        <f t="shared" si="22"/>
        <v>0</v>
      </c>
      <c r="AJ17" s="235">
        <v>2.74</v>
      </c>
      <c r="AK17" s="160">
        <f t="shared" si="23"/>
        <v>0</v>
      </c>
      <c r="AL17" s="159">
        <f t="shared" si="53"/>
        <v>0</v>
      </c>
      <c r="AM17" s="159">
        <f t="shared" si="9"/>
        <v>0</v>
      </c>
      <c r="AN17" s="159">
        <f t="shared" si="10"/>
        <v>0</v>
      </c>
      <c r="AO17" s="159">
        <f t="shared" si="11"/>
        <v>0</v>
      </c>
      <c r="AP17" s="159">
        <f t="shared" si="12"/>
        <v>0</v>
      </c>
      <c r="AQ17" s="159">
        <f t="shared" si="24"/>
        <v>0</v>
      </c>
      <c r="AR17" s="159">
        <f t="shared" si="13"/>
        <v>0</v>
      </c>
      <c r="AS17" s="159">
        <f t="shared" si="14"/>
        <v>0</v>
      </c>
      <c r="AT17" s="159">
        <f t="shared" si="15"/>
        <v>0</v>
      </c>
      <c r="AU17" s="159">
        <f t="shared" si="25"/>
        <v>0</v>
      </c>
      <c r="AV17" s="159">
        <f t="shared" si="16"/>
        <v>0</v>
      </c>
      <c r="AW17" s="159">
        <f t="shared" si="26"/>
        <v>0</v>
      </c>
      <c r="AX17" s="159">
        <f t="shared" si="27"/>
        <v>0</v>
      </c>
      <c r="AY17" s="159">
        <f t="shared" si="17"/>
        <v>0</v>
      </c>
      <c r="AZ17" s="159">
        <f t="shared" si="28"/>
        <v>0</v>
      </c>
      <c r="BA17" s="159">
        <f t="shared" si="29"/>
        <v>0</v>
      </c>
      <c r="BB17" s="159">
        <f t="shared" si="30"/>
        <v>0</v>
      </c>
      <c r="BC17" s="159">
        <f t="shared" si="31"/>
        <v>0</v>
      </c>
      <c r="BD17" s="371">
        <f t="shared" si="32"/>
        <v>1</v>
      </c>
      <c r="BE17" s="182">
        <f t="shared" si="33"/>
        <v>0</v>
      </c>
      <c r="BF17" s="383">
        <v>6</v>
      </c>
      <c r="BG17" s="182">
        <f t="shared" si="34"/>
        <v>0</v>
      </c>
      <c r="BH17" s="383"/>
      <c r="BI17" s="182">
        <f t="shared" si="35"/>
        <v>0</v>
      </c>
      <c r="BJ17" s="383"/>
      <c r="BK17" s="182">
        <f t="shared" si="36"/>
        <v>0</v>
      </c>
      <c r="BL17" s="375"/>
      <c r="BM17" s="29">
        <f t="shared" si="37"/>
        <v>0</v>
      </c>
      <c r="BN17" s="29">
        <f t="shared" si="38"/>
        <v>0</v>
      </c>
      <c r="BO17" s="29">
        <f t="shared" si="39"/>
        <v>0</v>
      </c>
      <c r="BP17" s="29">
        <f t="shared" si="40"/>
        <v>0</v>
      </c>
      <c r="BQ17" s="29">
        <f t="shared" si="41"/>
        <v>0</v>
      </c>
      <c r="BR17" s="29">
        <f t="shared" si="42"/>
        <v>0</v>
      </c>
      <c r="BS17" s="29">
        <f t="shared" si="43"/>
        <v>0</v>
      </c>
      <c r="BT17" s="29">
        <f t="shared" si="44"/>
        <v>0</v>
      </c>
      <c r="BU17" s="29"/>
      <c r="BV17" s="187">
        <f t="shared" si="45"/>
        <v>0</v>
      </c>
      <c r="BW17" s="187">
        <f t="shared" si="46"/>
        <v>0</v>
      </c>
      <c r="BX17" s="187"/>
      <c r="BY17" s="29">
        <f t="shared" si="47"/>
        <v>0</v>
      </c>
      <c r="BZ17" s="29">
        <f t="shared" si="48"/>
        <v>0</v>
      </c>
      <c r="CA17" s="29">
        <f t="shared" si="49"/>
        <v>0</v>
      </c>
      <c r="CB17" s="29">
        <f t="shared" si="50"/>
        <v>0</v>
      </c>
      <c r="CC17" s="29">
        <f t="shared" si="51"/>
        <v>0</v>
      </c>
      <c r="CD17" s="29">
        <f t="shared" si="52"/>
        <v>0</v>
      </c>
      <c r="CE17" s="8"/>
      <c r="CF17" s="246"/>
    </row>
    <row r="18" spans="1:84" s="5" customFormat="1" ht="60" customHeight="1">
      <c r="A18" s="161" t="s">
        <v>8</v>
      </c>
      <c r="B18" s="8"/>
      <c r="C18" s="198" t="s">
        <v>605</v>
      </c>
      <c r="D18" s="425"/>
      <c r="E18" s="199" t="s">
        <v>81</v>
      </c>
      <c r="F18" s="163" t="s">
        <v>25</v>
      </c>
      <c r="G18" s="163" t="s">
        <v>613</v>
      </c>
      <c r="H18" s="163">
        <v>1</v>
      </c>
      <c r="I18" s="199" t="s">
        <v>614</v>
      </c>
      <c r="J18" s="201">
        <v>220</v>
      </c>
      <c r="K18" s="330"/>
      <c r="L18" s="337"/>
      <c r="M18" s="340"/>
      <c r="N18" s="330"/>
      <c r="O18" s="337"/>
      <c r="P18" s="343"/>
      <c r="Q18" s="343"/>
      <c r="R18" s="346"/>
      <c r="S18" s="331"/>
      <c r="T18" s="331"/>
      <c r="U18" s="331"/>
      <c r="V18" s="331"/>
      <c r="W18" s="331"/>
      <c r="X18" s="479"/>
      <c r="Y18" s="497"/>
      <c r="Z18" s="346"/>
      <c r="AA18" s="346"/>
      <c r="AB18" s="346"/>
      <c r="AC18" s="364">
        <f t="shared" si="20"/>
        <v>0</v>
      </c>
      <c r="AD18" s="317" t="str">
        <f t="shared" si="21"/>
        <v>No</v>
      </c>
      <c r="AE18" s="119" t="str">
        <f t="shared" si="18"/>
        <v>Yes</v>
      </c>
      <c r="AG18" s="118">
        <v>1</v>
      </c>
      <c r="AH18" s="119">
        <f t="shared" si="22"/>
        <v>0</v>
      </c>
      <c r="AJ18" s="235">
        <v>2.62</v>
      </c>
      <c r="AK18" s="160">
        <f t="shared" si="23"/>
        <v>0</v>
      </c>
      <c r="AL18" s="159">
        <f t="shared" si="53"/>
        <v>0</v>
      </c>
      <c r="AM18" s="159">
        <f t="shared" si="9"/>
        <v>0</v>
      </c>
      <c r="AN18" s="159">
        <f t="shared" si="10"/>
        <v>0</v>
      </c>
      <c r="AO18" s="159">
        <f t="shared" si="11"/>
        <v>0</v>
      </c>
      <c r="AP18" s="159">
        <f t="shared" si="12"/>
        <v>0</v>
      </c>
      <c r="AQ18" s="159">
        <f t="shared" si="24"/>
        <v>0</v>
      </c>
      <c r="AR18" s="159">
        <f t="shared" si="13"/>
        <v>0</v>
      </c>
      <c r="AS18" s="159">
        <f t="shared" si="14"/>
        <v>0</v>
      </c>
      <c r="AT18" s="159">
        <f t="shared" si="15"/>
        <v>0</v>
      </c>
      <c r="AU18" s="159">
        <f t="shared" si="25"/>
        <v>0</v>
      </c>
      <c r="AV18" s="159">
        <f t="shared" si="16"/>
        <v>0</v>
      </c>
      <c r="AW18" s="159">
        <f t="shared" si="26"/>
        <v>0</v>
      </c>
      <c r="AX18" s="159">
        <f t="shared" si="27"/>
        <v>0</v>
      </c>
      <c r="AY18" s="159">
        <f t="shared" si="17"/>
        <v>0</v>
      </c>
      <c r="AZ18" s="159">
        <f t="shared" si="28"/>
        <v>0</v>
      </c>
      <c r="BA18" s="159">
        <f t="shared" si="29"/>
        <v>0</v>
      </c>
      <c r="BB18" s="159">
        <f t="shared" si="30"/>
        <v>0</v>
      </c>
      <c r="BC18" s="159">
        <f t="shared" si="31"/>
        <v>0</v>
      </c>
      <c r="BD18" s="371">
        <f t="shared" si="32"/>
        <v>1</v>
      </c>
      <c r="BE18" s="182">
        <f t="shared" si="33"/>
        <v>0</v>
      </c>
      <c r="BF18" s="383">
        <v>6</v>
      </c>
      <c r="BG18" s="182">
        <f t="shared" si="34"/>
        <v>0</v>
      </c>
      <c r="BH18" s="383"/>
      <c r="BI18" s="182">
        <f t="shared" si="35"/>
        <v>0</v>
      </c>
      <c r="BJ18" s="383"/>
      <c r="BK18" s="182">
        <f t="shared" si="36"/>
        <v>0</v>
      </c>
      <c r="BL18" s="373"/>
      <c r="BM18" s="29">
        <f t="shared" si="37"/>
        <v>0</v>
      </c>
      <c r="BN18" s="29">
        <f t="shared" si="38"/>
        <v>0</v>
      </c>
      <c r="BO18" s="29">
        <f t="shared" si="39"/>
        <v>0</v>
      </c>
      <c r="BP18" s="29">
        <f t="shared" si="40"/>
        <v>0</v>
      </c>
      <c r="BQ18" s="29">
        <f t="shared" si="41"/>
        <v>0</v>
      </c>
      <c r="BR18" s="29">
        <f t="shared" si="42"/>
        <v>0</v>
      </c>
      <c r="BS18" s="29">
        <f t="shared" si="43"/>
        <v>0</v>
      </c>
      <c r="BT18" s="29">
        <f t="shared" si="44"/>
        <v>0</v>
      </c>
      <c r="BU18" s="29"/>
      <c r="BV18" s="187">
        <f t="shared" si="45"/>
        <v>0</v>
      </c>
      <c r="BW18" s="187">
        <f t="shared" si="46"/>
        <v>0</v>
      </c>
      <c r="BX18" s="187"/>
      <c r="BY18" s="29">
        <f t="shared" si="47"/>
        <v>0</v>
      </c>
      <c r="BZ18" s="29">
        <f t="shared" si="48"/>
        <v>0</v>
      </c>
      <c r="CA18" s="29">
        <f t="shared" si="49"/>
        <v>0</v>
      </c>
      <c r="CB18" s="29">
        <f t="shared" si="50"/>
        <v>0</v>
      </c>
      <c r="CC18" s="29">
        <f t="shared" si="51"/>
        <v>0</v>
      </c>
      <c r="CD18" s="29">
        <f t="shared" si="52"/>
        <v>0</v>
      </c>
      <c r="CE18" s="8"/>
    </row>
    <row r="19" spans="1:84" s="5" customFormat="1" ht="60" customHeight="1">
      <c r="A19" s="164" t="s">
        <v>8</v>
      </c>
      <c r="B19" s="29"/>
      <c r="C19" s="257" t="s">
        <v>606</v>
      </c>
      <c r="D19" s="427"/>
      <c r="E19" s="247" t="s">
        <v>81</v>
      </c>
      <c r="F19" s="248" t="s">
        <v>73</v>
      </c>
      <c r="G19" s="248" t="s">
        <v>624</v>
      </c>
      <c r="H19" s="248">
        <v>1</v>
      </c>
      <c r="I19" s="247" t="s">
        <v>614</v>
      </c>
      <c r="J19" s="328">
        <v>290</v>
      </c>
      <c r="K19" s="334"/>
      <c r="L19" s="339"/>
      <c r="M19" s="342"/>
      <c r="N19" s="334"/>
      <c r="O19" s="339"/>
      <c r="P19" s="345"/>
      <c r="Q19" s="345"/>
      <c r="R19" s="348"/>
      <c r="S19" s="335"/>
      <c r="T19" s="335"/>
      <c r="U19" s="335"/>
      <c r="V19" s="335"/>
      <c r="W19" s="335"/>
      <c r="X19" s="481"/>
      <c r="Y19" s="499"/>
      <c r="Z19" s="348"/>
      <c r="AA19" s="348"/>
      <c r="AB19" s="348"/>
      <c r="AC19" s="369">
        <f t="shared" si="20"/>
        <v>0</v>
      </c>
      <c r="AD19" s="187" t="str">
        <f t="shared" si="21"/>
        <v>No</v>
      </c>
      <c r="AE19" s="259" t="str">
        <f t="shared" si="18"/>
        <v>Yes</v>
      </c>
      <c r="AG19" s="120">
        <v>1</v>
      </c>
      <c r="AH19" s="121">
        <f t="shared" si="22"/>
        <v>0</v>
      </c>
      <c r="AJ19" s="235">
        <v>7.1</v>
      </c>
      <c r="AK19" s="160">
        <f t="shared" si="23"/>
        <v>0</v>
      </c>
      <c r="AL19" s="159">
        <f t="shared" si="53"/>
        <v>0</v>
      </c>
      <c r="AM19" s="159">
        <f t="shared" si="9"/>
        <v>0</v>
      </c>
      <c r="AN19" s="159">
        <f t="shared" si="10"/>
        <v>0</v>
      </c>
      <c r="AO19" s="159">
        <f t="shared" si="11"/>
        <v>0</v>
      </c>
      <c r="AP19" s="159">
        <f t="shared" si="12"/>
        <v>0</v>
      </c>
      <c r="AQ19" s="159">
        <f t="shared" si="24"/>
        <v>0</v>
      </c>
      <c r="AR19" s="159">
        <f t="shared" si="13"/>
        <v>0</v>
      </c>
      <c r="AS19" s="159">
        <f t="shared" si="14"/>
        <v>0</v>
      </c>
      <c r="AT19" s="159">
        <f t="shared" si="15"/>
        <v>0</v>
      </c>
      <c r="AU19" s="159">
        <f t="shared" si="25"/>
        <v>0</v>
      </c>
      <c r="AV19" s="159">
        <f t="shared" si="16"/>
        <v>0</v>
      </c>
      <c r="AW19" s="159">
        <f t="shared" si="26"/>
        <v>0</v>
      </c>
      <c r="AX19" s="159">
        <f t="shared" si="27"/>
        <v>0</v>
      </c>
      <c r="AY19" s="159">
        <f t="shared" si="17"/>
        <v>0</v>
      </c>
      <c r="AZ19" s="159">
        <f t="shared" si="28"/>
        <v>0</v>
      </c>
      <c r="BA19" s="159">
        <f t="shared" si="29"/>
        <v>0</v>
      </c>
      <c r="BB19" s="159">
        <f t="shared" si="30"/>
        <v>0</v>
      </c>
      <c r="BC19" s="159">
        <f t="shared" si="31"/>
        <v>0</v>
      </c>
      <c r="BD19" s="158">
        <f t="shared" si="32"/>
        <v>1</v>
      </c>
      <c r="BE19" s="182">
        <f t="shared" si="33"/>
        <v>0</v>
      </c>
      <c r="BF19" s="159">
        <v>9</v>
      </c>
      <c r="BG19" s="182">
        <f t="shared" si="34"/>
        <v>0</v>
      </c>
      <c r="BH19" s="383"/>
      <c r="BI19" s="182">
        <f t="shared" si="35"/>
        <v>0</v>
      </c>
      <c r="BJ19" s="383"/>
      <c r="BK19" s="182">
        <f t="shared" si="36"/>
        <v>0</v>
      </c>
      <c r="BL19" s="376"/>
      <c r="BM19" s="29">
        <f t="shared" si="37"/>
        <v>0</v>
      </c>
      <c r="BN19" s="29">
        <f t="shared" si="38"/>
        <v>0</v>
      </c>
      <c r="BO19" s="29">
        <f t="shared" si="39"/>
        <v>0</v>
      </c>
      <c r="BP19" s="29">
        <f t="shared" si="40"/>
        <v>0</v>
      </c>
      <c r="BQ19" s="29">
        <f t="shared" si="41"/>
        <v>0</v>
      </c>
      <c r="BR19" s="29">
        <f t="shared" si="42"/>
        <v>0</v>
      </c>
      <c r="BS19" s="29">
        <f t="shared" si="43"/>
        <v>0</v>
      </c>
      <c r="BT19" s="29">
        <f t="shared" si="44"/>
        <v>0</v>
      </c>
      <c r="BU19" s="29"/>
      <c r="BV19" s="187">
        <f t="shared" si="45"/>
        <v>0</v>
      </c>
      <c r="BW19" s="187">
        <f t="shared" si="46"/>
        <v>0</v>
      </c>
      <c r="BX19" s="187"/>
      <c r="BY19" s="29">
        <f t="shared" si="47"/>
        <v>0</v>
      </c>
      <c r="BZ19" s="29">
        <f t="shared" si="48"/>
        <v>0</v>
      </c>
      <c r="CA19" s="29">
        <f t="shared" si="49"/>
        <v>0</v>
      </c>
      <c r="CB19" s="29">
        <f t="shared" si="50"/>
        <v>0</v>
      </c>
      <c r="CC19" s="29">
        <f t="shared" si="51"/>
        <v>0</v>
      </c>
      <c r="CD19" s="29">
        <f t="shared" si="52"/>
        <v>0</v>
      </c>
      <c r="CE19" s="8"/>
    </row>
  </sheetData>
  <sheetProtection algorithmName="SHA-512" hashValue="okfIARMkxdk/r+LH9tjeLTfiMNI5VYXTSVFTCHLC740H3VLzsw0Gm+7GvSzIbyh4v59HSBvz+fgoFkYDLIwFwA==" saltValue="7oP3cnslpVVN9yn+JXm3Pg==" spinCount="100000" sheet="1" autoFilter="0"/>
  <autoFilter ref="AD8:AE19" xr:uid="{00000000-0009-0000-0000-000003000000}"/>
  <mergeCells count="8">
    <mergeCell ref="CF13:CF14"/>
    <mergeCell ref="L1:M1"/>
    <mergeCell ref="A2:B5"/>
    <mergeCell ref="L2:M2"/>
    <mergeCell ref="AC2:AD2"/>
    <mergeCell ref="L3:M3"/>
    <mergeCell ref="CE3:CE5"/>
    <mergeCell ref="Y1:AB4"/>
  </mergeCells>
  <conditionalFormatting sqref="K11:K19">
    <cfRule type="notContainsBlanks" dxfId="62" priority="25">
      <formula>LEN(TRIM(K11))&gt;0</formula>
    </cfRule>
  </conditionalFormatting>
  <conditionalFormatting sqref="L11:L19">
    <cfRule type="notContainsBlanks" dxfId="61" priority="27">
      <formula>LEN(TRIM(L11))&gt;0</formula>
    </cfRule>
  </conditionalFormatting>
  <conditionalFormatting sqref="M11:M19">
    <cfRule type="notContainsBlanks" dxfId="60" priority="28">
      <formula>LEN(TRIM(M11))&gt;0</formula>
    </cfRule>
  </conditionalFormatting>
  <conditionalFormatting sqref="N11:N19">
    <cfRule type="notContainsBlanks" dxfId="59" priority="29">
      <formula>LEN(TRIM(N11))&gt;0</formula>
    </cfRule>
  </conditionalFormatting>
  <conditionalFormatting sqref="O11:O19">
    <cfRule type="notContainsBlanks" dxfId="58" priority="30">
      <formula>LEN(TRIM(O11))&gt;0</formula>
    </cfRule>
  </conditionalFormatting>
  <conditionalFormatting sqref="P11:P19">
    <cfRule type="notContainsBlanks" dxfId="57" priority="6">
      <formula>LEN(TRIM(P11))&gt;0</formula>
    </cfRule>
  </conditionalFormatting>
  <conditionalFormatting sqref="P11:Q19">
    <cfRule type="notContainsBlanks" dxfId="56" priority="34">
      <formula>LEN(TRIM(P11))&gt;0</formula>
    </cfRule>
  </conditionalFormatting>
  <conditionalFormatting sqref="R11:R19">
    <cfRule type="notContainsBlanks" dxfId="55" priority="23">
      <formula>LEN(TRIM(R11))&gt;0</formula>
    </cfRule>
  </conditionalFormatting>
  <conditionalFormatting sqref="S11:S19">
    <cfRule type="notContainsBlanks" dxfId="54" priority="22">
      <formula>LEN(TRIM(S11))&gt;0</formula>
    </cfRule>
  </conditionalFormatting>
  <conditionalFormatting sqref="T11:T19">
    <cfRule type="notContainsBlanks" dxfId="53" priority="21">
      <formula>LEN(TRIM(T11))&gt;0</formula>
    </cfRule>
  </conditionalFormatting>
  <conditionalFormatting sqref="T11:U19">
    <cfRule type="notContainsBlanks" dxfId="52" priority="33">
      <formula>LEN(TRIM(T11))&gt;0</formula>
    </cfRule>
  </conditionalFormatting>
  <conditionalFormatting sqref="V11:V19">
    <cfRule type="notContainsBlanks" dxfId="51" priority="31">
      <formula>LEN(TRIM(V11))&gt;0</formula>
    </cfRule>
  </conditionalFormatting>
  <conditionalFormatting sqref="W11:W19">
    <cfRule type="notContainsBlanks" dxfId="50" priority="26">
      <formula>LEN(TRIM(W11))&gt;0</formula>
    </cfRule>
  </conditionalFormatting>
  <conditionalFormatting sqref="X11:X19">
    <cfRule type="notContainsBlanks" dxfId="49" priority="1">
      <formula>LEN(TRIM(X11))&gt;0</formula>
    </cfRule>
  </conditionalFormatting>
  <conditionalFormatting sqref="Y11:Y19">
    <cfRule type="notContainsBlanks" dxfId="48" priority="5">
      <formula>LEN(TRIM(Y11))&gt;0</formula>
    </cfRule>
  </conditionalFormatting>
  <conditionalFormatting sqref="Z11:Z19">
    <cfRule type="notContainsBlanks" dxfId="47" priority="4">
      <formula>LEN(TRIM(Z11))&gt;0</formula>
    </cfRule>
  </conditionalFormatting>
  <conditionalFormatting sqref="AA11:AA19">
    <cfRule type="notContainsBlanks" dxfId="46" priority="3">
      <formula>LEN(TRIM(AA11))&gt;0</formula>
    </cfRule>
  </conditionalFormatting>
  <conditionalFormatting sqref="AB11:AB19">
    <cfRule type="notContainsBlanks" dxfId="45" priority="2">
      <formula>LEN(TRIM(AB11))&gt;0</formula>
    </cfRule>
  </conditionalFormatting>
  <pageMargins left="0.25" right="0.25" top="0.75" bottom="0.75" header="0.3" footer="0.3"/>
  <pageSetup paperSize="9" scale="52" fitToHeight="0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F148-0C7D-A24A-9CA9-725FDCED2293}">
  <dimension ref="A1:X17"/>
  <sheetViews>
    <sheetView showGridLines="0" zoomScaleNormal="100" workbookViewId="0">
      <selection activeCell="Z5" sqref="Z5"/>
    </sheetView>
  </sheetViews>
  <sheetFormatPr baseColWidth="10" defaultColWidth="12.1640625" defaultRowHeight="23.25" customHeight="1"/>
  <cols>
    <col min="1" max="1" width="11.1640625" style="58" customWidth="1"/>
    <col min="2" max="2" width="5" style="58" customWidth="1"/>
    <col min="3" max="3" width="3.6640625" style="58" customWidth="1"/>
    <col min="4" max="5" width="5.33203125" style="56" customWidth="1"/>
    <col min="6" max="21" width="5.33203125" style="55" customWidth="1"/>
    <col min="22" max="22" width="5.6640625" style="55" customWidth="1"/>
    <col min="23" max="23" width="5.33203125" style="55" customWidth="1"/>
    <col min="24" max="24" width="6.33203125" style="56" customWidth="1"/>
    <col min="25" max="25" width="3.6640625" style="56" customWidth="1"/>
    <col min="26" max="16384" width="12.1640625" style="56"/>
  </cols>
  <sheetData>
    <row r="1" spans="1:24" ht="29.25" customHeight="1">
      <c r="A1" s="579" t="s">
        <v>618</v>
      </c>
      <c r="B1" s="579"/>
      <c r="C1" s="579"/>
      <c r="D1" s="579"/>
      <c r="E1" s="579"/>
      <c r="F1" s="579"/>
      <c r="G1" s="579"/>
      <c r="I1" s="154"/>
      <c r="J1" s="154"/>
      <c r="K1" s="154"/>
      <c r="L1" s="154"/>
      <c r="M1" s="154"/>
      <c r="N1" s="154"/>
      <c r="O1" s="101" t="s">
        <v>4</v>
      </c>
    </row>
    <row r="2" spans="1:24" ht="21" customHeight="1">
      <c r="A2" s="579"/>
      <c r="B2" s="579"/>
      <c r="C2" s="579"/>
      <c r="D2" s="579"/>
      <c r="E2" s="579"/>
      <c r="F2" s="579"/>
      <c r="G2" s="579"/>
      <c r="H2" s="56"/>
      <c r="I2" s="580"/>
      <c r="J2" s="580"/>
      <c r="K2" s="580"/>
      <c r="L2" s="580"/>
      <c r="M2" s="580"/>
      <c r="N2" s="276"/>
      <c r="O2" s="581">
        <f>'GOOD GRP'!L3</f>
        <v>0</v>
      </c>
      <c r="P2" s="581"/>
      <c r="Q2" s="581"/>
      <c r="R2" s="581"/>
      <c r="S2" s="581"/>
      <c r="T2" s="581"/>
      <c r="U2" s="581"/>
      <c r="V2" s="581"/>
    </row>
    <row r="3" spans="1:24" ht="6.5" customHeight="1">
      <c r="A3" s="96"/>
      <c r="B3" s="96"/>
      <c r="C3" s="96"/>
      <c r="D3" s="96"/>
      <c r="E3" s="96"/>
      <c r="F3" s="66"/>
      <c r="G3" s="67"/>
      <c r="H3" s="68"/>
      <c r="I3" s="100"/>
      <c r="J3" s="100"/>
      <c r="K3" s="100"/>
      <c r="L3" s="100"/>
      <c r="M3" s="100"/>
      <c r="N3" s="100"/>
      <c r="O3" s="99"/>
      <c r="P3" s="99"/>
      <c r="Q3" s="99"/>
      <c r="R3" s="99"/>
      <c r="S3" s="99"/>
      <c r="T3" s="99"/>
      <c r="U3" s="99"/>
      <c r="V3" s="99"/>
    </row>
    <row r="4" spans="1:24" ht="17.5" customHeight="1">
      <c r="A4" s="582" t="s">
        <v>62</v>
      </c>
      <c r="B4" s="582"/>
      <c r="C4" s="582"/>
      <c r="D4" s="582"/>
      <c r="P4" s="583" t="s">
        <v>224</v>
      </c>
      <c r="Q4" s="583"/>
      <c r="R4" s="583"/>
      <c r="S4" s="583"/>
      <c r="T4" s="583"/>
      <c r="U4" s="583"/>
      <c r="V4" s="583"/>
      <c r="W4" s="583"/>
      <c r="X4" s="583"/>
    </row>
    <row r="5" spans="1:24" ht="55.5" customHeight="1">
      <c r="A5" s="574"/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6"/>
      <c r="P5" s="577"/>
      <c r="Q5" s="577"/>
      <c r="R5" s="577"/>
      <c r="S5" s="577"/>
      <c r="T5" s="577"/>
      <c r="U5" s="577"/>
      <c r="V5" s="577"/>
      <c r="W5" s="577"/>
      <c r="X5" s="578"/>
    </row>
    <row r="6" spans="1:24" customFormat="1" ht="8.25" customHeight="1">
      <c r="A6" s="57"/>
      <c r="B6" s="57"/>
      <c r="C6" s="57"/>
      <c r="V6" s="55"/>
      <c r="W6" s="55"/>
      <c r="X6" s="56"/>
    </row>
    <row r="7" spans="1:24" ht="76.5" customHeight="1">
      <c r="A7" s="323" t="s">
        <v>89</v>
      </c>
      <c r="B7" s="323" t="s">
        <v>619</v>
      </c>
      <c r="C7" s="525" t="s">
        <v>88</v>
      </c>
      <c r="D7" s="513" t="str">
        <f>'GOOD GRP'!K8</f>
        <v>BLACK              RAL 9005</v>
      </c>
      <c r="E7" s="506" t="str">
        <f>'GOOD GRP'!L8</f>
        <v>WHITE</v>
      </c>
      <c r="F7" s="506" t="str">
        <f>'GOOD GRP'!M8</f>
        <v xml:space="preserve">RED                RAL 3000 </v>
      </c>
      <c r="G7" s="506" t="str">
        <f>'GOOD GRP'!N8</f>
        <v xml:space="preserve">YELLOW       RAL 1018 </v>
      </c>
      <c r="H7" s="506" t="str">
        <f>'GOOD GRP'!O8</f>
        <v>BLUE             RAL 5015</v>
      </c>
      <c r="I7" s="506" t="str">
        <f>'GOOD GRP'!P8</f>
        <v>BRIGHT
GREEN          RAL 6018</v>
      </c>
      <c r="J7" s="506" t="str">
        <f>'GOOD GRP'!Q8</f>
        <v>PURE 
GREEN
RAL 6037</v>
      </c>
      <c r="K7" s="506" t="str">
        <f>'GOOD GRP'!R8</f>
        <v>APRICOT
ORANGE 
RAL 1033</v>
      </c>
      <c r="L7" s="506" t="str">
        <f>'GOOD GRP'!S8</f>
        <v>DEEP ORANGE          
RAL 2011</v>
      </c>
      <c r="M7" s="506" t="str">
        <f>'GOOD GRP'!T8</f>
        <v>PINK             RAL 4003</v>
      </c>
      <c r="N7" s="506" t="str">
        <f>'GOOD GRP'!U8</f>
        <v>GREY  
RAL 7001</v>
      </c>
      <c r="O7" s="506" t="str">
        <f>'GOOD GRP'!V8</f>
        <v>PURPLE   nS4050-R60B/M</v>
      </c>
      <c r="P7" s="506" t="str">
        <f>'GOOD GRP'!W8</f>
        <v>MINT   
RAL 6027</v>
      </c>
      <c r="Q7" s="507" t="str">
        <f>'GOOD GRP'!X8</f>
        <v>DEEP ROSE 
RAL 4008</v>
      </c>
      <c r="R7" s="522" t="str">
        <f>'GOOD GRP'!Y8</f>
        <v>FLUORO PINK</v>
      </c>
      <c r="S7" s="506" t="str">
        <f>'GOOD GRP'!Z8</f>
        <v>FLUORO ORANGE</v>
      </c>
      <c r="T7" s="506" t="str">
        <f>'GOOD GRP'!AA8</f>
        <v>FLUORO YELLOW</v>
      </c>
      <c r="U7" s="507" t="str">
        <f>'GOOD GRP'!AB8</f>
        <v>FLUORO GREEN</v>
      </c>
      <c r="V7" s="510" t="s">
        <v>16</v>
      </c>
      <c r="W7" s="324" t="s">
        <v>66</v>
      </c>
      <c r="X7" s="324" t="s">
        <v>67</v>
      </c>
    </row>
    <row r="8" spans="1:24" ht="25.5" customHeight="1" thickBot="1">
      <c r="A8" s="362" t="s">
        <v>595</v>
      </c>
      <c r="B8" s="362"/>
      <c r="C8" s="526"/>
      <c r="D8" s="514">
        <f t="shared" ref="D8:U8" si="0">SUM(D9:D17)</f>
        <v>0</v>
      </c>
      <c r="E8" s="357">
        <f t="shared" si="0"/>
        <v>0</v>
      </c>
      <c r="F8" s="357">
        <f t="shared" si="0"/>
        <v>0</v>
      </c>
      <c r="G8" s="357">
        <f t="shared" si="0"/>
        <v>0</v>
      </c>
      <c r="H8" s="357">
        <f t="shared" si="0"/>
        <v>0</v>
      </c>
      <c r="I8" s="357">
        <f t="shared" si="0"/>
        <v>0</v>
      </c>
      <c r="J8" s="357">
        <f t="shared" si="0"/>
        <v>0</v>
      </c>
      <c r="K8" s="357">
        <f t="shared" si="0"/>
        <v>0</v>
      </c>
      <c r="L8" s="357">
        <f t="shared" si="0"/>
        <v>0</v>
      </c>
      <c r="M8" s="357">
        <f t="shared" si="0"/>
        <v>0</v>
      </c>
      <c r="N8" s="357">
        <f t="shared" si="0"/>
        <v>0</v>
      </c>
      <c r="O8" s="357">
        <f t="shared" si="0"/>
        <v>0</v>
      </c>
      <c r="P8" s="357">
        <f t="shared" si="0"/>
        <v>0</v>
      </c>
      <c r="Q8" s="508">
        <f t="shared" si="0"/>
        <v>0</v>
      </c>
      <c r="R8" s="523">
        <f t="shared" si="0"/>
        <v>0</v>
      </c>
      <c r="S8" s="357">
        <f t="shared" si="0"/>
        <v>0</v>
      </c>
      <c r="T8" s="357">
        <f t="shared" si="0"/>
        <v>0</v>
      </c>
      <c r="U8" s="508">
        <f t="shared" si="0"/>
        <v>0</v>
      </c>
      <c r="V8" s="511">
        <f>SUM(V9:V17)</f>
        <v>0</v>
      </c>
      <c r="W8" s="359">
        <f>SUM(W9:W17)</f>
        <v>0</v>
      </c>
      <c r="X8" s="360">
        <f>SUM(X9:X17)</f>
        <v>0</v>
      </c>
    </row>
    <row r="9" spans="1:24" ht="23.25" customHeight="1">
      <c r="A9" s="420" t="str">
        <f>'GOOD GRP'!C11</f>
        <v>G-1-GRP</v>
      </c>
      <c r="B9" s="361" t="s">
        <v>620</v>
      </c>
      <c r="C9" s="516">
        <f>'GOOD GRP'!H11</f>
        <v>1</v>
      </c>
      <c r="D9" s="515" t="str">
        <f>IF('GOOD GRP'!K11=0,"",'GOOD GRP'!K11)</f>
        <v/>
      </c>
      <c r="E9" s="353" t="str">
        <f>IF('GOOD GRP'!L11=0,"",'GOOD GRP'!L11)</f>
        <v/>
      </c>
      <c r="F9" s="353" t="str">
        <f>IF('GOOD GRP'!M11=0,"",'GOOD GRP'!M11)</f>
        <v/>
      </c>
      <c r="G9" s="353" t="str">
        <f>IF('GOOD GRP'!N11=0,"",'GOOD GRP'!N11)</f>
        <v/>
      </c>
      <c r="H9" s="353" t="str">
        <f>IF('GOOD GRP'!O11=0,"",'GOOD GRP'!O11)</f>
        <v/>
      </c>
      <c r="I9" s="353" t="str">
        <f>IF('GOOD GRP'!P11=0,"",'GOOD GRP'!P11)</f>
        <v/>
      </c>
      <c r="J9" s="353" t="str">
        <f>IF('GOOD GRP'!Q11=0,"",'GOOD GRP'!Q11)</f>
        <v/>
      </c>
      <c r="K9" s="353" t="str">
        <f>IF('GOOD GRP'!R11=0,"",'GOOD GRP'!R11)</f>
        <v/>
      </c>
      <c r="L9" s="353" t="str">
        <f>IF('GOOD GRP'!S11=0,"",'GOOD GRP'!S11)</f>
        <v/>
      </c>
      <c r="M9" s="353" t="str">
        <f>IF('GOOD GRP'!T11=0,"",'GOOD GRP'!T11)</f>
        <v/>
      </c>
      <c r="N9" s="353" t="str">
        <f>IF('GOOD GRP'!U11=0,"",'GOOD GRP'!U11)</f>
        <v/>
      </c>
      <c r="O9" s="353" t="str">
        <f>IF('GOOD GRP'!V11=0,"",'GOOD GRP'!V11)</f>
        <v/>
      </c>
      <c r="P9" s="353" t="str">
        <f>IF('GOOD GRP'!W11=0,"",'GOOD GRP'!W11)</f>
        <v/>
      </c>
      <c r="Q9" s="509" t="str">
        <f>IF('GOOD GRP'!X11=0,"",'GOOD GRP'!X11)</f>
        <v/>
      </c>
      <c r="R9" s="524" t="str">
        <f>IF('GOOD GRP'!Y11=0,"",'GOOD GRP'!Y11)</f>
        <v/>
      </c>
      <c r="S9" s="353" t="str">
        <f>IF('GOOD GRP'!Z11=0,"",'GOOD GRP'!Z11)</f>
        <v/>
      </c>
      <c r="T9" s="353" t="str">
        <f>IF('GOOD GRP'!AA11=0,"",'GOOD GRP'!AA11)</f>
        <v/>
      </c>
      <c r="U9" s="509" t="str">
        <f>IF('GOOD GRP'!AB11=0,"",'GOOD GRP'!AB11)</f>
        <v/>
      </c>
      <c r="V9" s="512">
        <f>SUM(D9:U9)</f>
        <v>0</v>
      </c>
      <c r="W9" s="355">
        <f>V9*C9</f>
        <v>0</v>
      </c>
      <c r="X9" s="356">
        <f>'GOOD GRP'!AH11</f>
        <v>0</v>
      </c>
    </row>
    <row r="10" spans="1:24" ht="23.25" customHeight="1">
      <c r="A10" s="420" t="str">
        <f>'GOOD GRP'!C12</f>
        <v>G-2-GRP</v>
      </c>
      <c r="B10" s="361" t="s">
        <v>620</v>
      </c>
      <c r="C10" s="516">
        <f>'GOOD GRP'!H12</f>
        <v>1</v>
      </c>
      <c r="D10" s="515" t="str">
        <f>IF('GOOD GRP'!K12=0,"",'GOOD GRP'!K12)</f>
        <v/>
      </c>
      <c r="E10" s="353" t="str">
        <f>IF('GOOD GRP'!L12=0,"",'GOOD GRP'!L12)</f>
        <v/>
      </c>
      <c r="F10" s="353" t="str">
        <f>IF('GOOD GRP'!M12=0,"",'GOOD GRP'!M12)</f>
        <v/>
      </c>
      <c r="G10" s="353" t="str">
        <f>IF('GOOD GRP'!N12=0,"",'GOOD GRP'!N12)</f>
        <v/>
      </c>
      <c r="H10" s="353" t="str">
        <f>IF('GOOD GRP'!O12=0,"",'GOOD GRP'!O12)</f>
        <v/>
      </c>
      <c r="I10" s="353" t="str">
        <f>IF('GOOD GRP'!P12=0,"",'GOOD GRP'!P12)</f>
        <v/>
      </c>
      <c r="J10" s="353" t="str">
        <f>IF('GOOD GRP'!Q12=0,"",'GOOD GRP'!Q12)</f>
        <v/>
      </c>
      <c r="K10" s="353" t="str">
        <f>IF('GOOD GRP'!R12=0,"",'GOOD GRP'!R12)</f>
        <v/>
      </c>
      <c r="L10" s="353" t="str">
        <f>IF('GOOD GRP'!S12=0,"",'GOOD GRP'!S12)</f>
        <v/>
      </c>
      <c r="M10" s="353" t="str">
        <f>IF('GOOD GRP'!T12=0,"",'GOOD GRP'!T12)</f>
        <v/>
      </c>
      <c r="N10" s="353" t="str">
        <f>IF('GOOD GRP'!U12=0,"",'GOOD GRP'!U12)</f>
        <v/>
      </c>
      <c r="O10" s="353" t="str">
        <f>IF('GOOD GRP'!V12=0,"",'GOOD GRP'!V12)</f>
        <v/>
      </c>
      <c r="P10" s="353" t="str">
        <f>IF('GOOD GRP'!W12=0,"",'GOOD GRP'!W12)</f>
        <v/>
      </c>
      <c r="Q10" s="509" t="str">
        <f>IF('GOOD GRP'!X12=0,"",'GOOD GRP'!X12)</f>
        <v/>
      </c>
      <c r="R10" s="524" t="str">
        <f>IF('GOOD GRP'!Y12=0,"",'GOOD GRP'!Y12)</f>
        <v/>
      </c>
      <c r="S10" s="353" t="str">
        <f>IF('GOOD GRP'!Z12=0,"",'GOOD GRP'!Z12)</f>
        <v/>
      </c>
      <c r="T10" s="353" t="str">
        <f>IF('GOOD GRP'!AA12=0,"",'GOOD GRP'!AA12)</f>
        <v/>
      </c>
      <c r="U10" s="509" t="str">
        <f>IF('GOOD GRP'!AB12=0,"",'GOOD GRP'!AB12)</f>
        <v/>
      </c>
      <c r="V10" s="512">
        <f t="shared" ref="V10:V17" si="1">SUM(D10:U10)</f>
        <v>0</v>
      </c>
      <c r="W10" s="355">
        <f t="shared" ref="W10:W17" si="2">V10*C10</f>
        <v>0</v>
      </c>
      <c r="X10" s="356">
        <f>'GOOD GRP'!AH12</f>
        <v>0</v>
      </c>
    </row>
    <row r="11" spans="1:24" ht="23.25" customHeight="1">
      <c r="A11" s="420" t="str">
        <f>'GOOD GRP'!C13</f>
        <v>G-3-GRP</v>
      </c>
      <c r="B11" s="361" t="s">
        <v>620</v>
      </c>
      <c r="C11" s="516">
        <f>'GOOD GRP'!H13</f>
        <v>1</v>
      </c>
      <c r="D11" s="515" t="str">
        <f>IF('GOOD GRP'!K13=0,"",'GOOD GRP'!K13)</f>
        <v/>
      </c>
      <c r="E11" s="353" t="str">
        <f>IF('GOOD GRP'!L13=0,"",'GOOD GRP'!L13)</f>
        <v/>
      </c>
      <c r="F11" s="353" t="str">
        <f>IF('GOOD GRP'!M13=0,"",'GOOD GRP'!M13)</f>
        <v/>
      </c>
      <c r="G11" s="353" t="str">
        <f>IF('GOOD GRP'!N13=0,"",'GOOD GRP'!N13)</f>
        <v/>
      </c>
      <c r="H11" s="353" t="str">
        <f>IF('GOOD GRP'!O13=0,"",'GOOD GRP'!O13)</f>
        <v/>
      </c>
      <c r="I11" s="353" t="str">
        <f>IF('GOOD GRP'!P13=0,"",'GOOD GRP'!P13)</f>
        <v/>
      </c>
      <c r="J11" s="353" t="str">
        <f>IF('GOOD GRP'!Q13=0,"",'GOOD GRP'!Q13)</f>
        <v/>
      </c>
      <c r="K11" s="353" t="str">
        <f>IF('GOOD GRP'!R13=0,"",'GOOD GRP'!R13)</f>
        <v/>
      </c>
      <c r="L11" s="353" t="str">
        <f>IF('GOOD GRP'!S13=0,"",'GOOD GRP'!S13)</f>
        <v/>
      </c>
      <c r="M11" s="353" t="str">
        <f>IF('GOOD GRP'!T13=0,"",'GOOD GRP'!T13)</f>
        <v/>
      </c>
      <c r="N11" s="353" t="str">
        <f>IF('GOOD GRP'!U13=0,"",'GOOD GRP'!U13)</f>
        <v/>
      </c>
      <c r="O11" s="353" t="str">
        <f>IF('GOOD GRP'!V13=0,"",'GOOD GRP'!V13)</f>
        <v/>
      </c>
      <c r="P11" s="353" t="str">
        <f>IF('GOOD GRP'!W13=0,"",'GOOD GRP'!W13)</f>
        <v/>
      </c>
      <c r="Q11" s="509" t="str">
        <f>IF('GOOD GRP'!X13=0,"",'GOOD GRP'!X13)</f>
        <v/>
      </c>
      <c r="R11" s="524" t="str">
        <f>IF('GOOD GRP'!Y13=0,"",'GOOD GRP'!Y13)</f>
        <v/>
      </c>
      <c r="S11" s="353" t="str">
        <f>IF('GOOD GRP'!Z13=0,"",'GOOD GRP'!Z13)</f>
        <v/>
      </c>
      <c r="T11" s="353" t="str">
        <f>IF('GOOD GRP'!AA13=0,"",'GOOD GRP'!AA13)</f>
        <v/>
      </c>
      <c r="U11" s="509" t="str">
        <f>IF('GOOD GRP'!AB13=0,"",'GOOD GRP'!AB13)</f>
        <v/>
      </c>
      <c r="V11" s="512">
        <f t="shared" si="1"/>
        <v>0</v>
      </c>
      <c r="W11" s="355">
        <f t="shared" si="2"/>
        <v>0</v>
      </c>
      <c r="X11" s="356">
        <f>'GOOD GRP'!AH13</f>
        <v>0</v>
      </c>
    </row>
    <row r="12" spans="1:24" ht="23.25" customHeight="1">
      <c r="A12" s="420" t="str">
        <f>'GOOD GRP'!C14</f>
        <v>G-4-GRP</v>
      </c>
      <c r="B12" s="361" t="s">
        <v>620</v>
      </c>
      <c r="C12" s="516">
        <f>'GOOD GRP'!H14</f>
        <v>1</v>
      </c>
      <c r="D12" s="515" t="str">
        <f>IF('GOOD GRP'!K14=0,"",'GOOD GRP'!K14)</f>
        <v/>
      </c>
      <c r="E12" s="353" t="str">
        <f>IF('GOOD GRP'!L14=0,"",'GOOD GRP'!L14)</f>
        <v/>
      </c>
      <c r="F12" s="353" t="str">
        <f>IF('GOOD GRP'!M14=0,"",'GOOD GRP'!M14)</f>
        <v/>
      </c>
      <c r="G12" s="353" t="str">
        <f>IF('GOOD GRP'!N14=0,"",'GOOD GRP'!N14)</f>
        <v/>
      </c>
      <c r="H12" s="353" t="str">
        <f>IF('GOOD GRP'!O14=0,"",'GOOD GRP'!O14)</f>
        <v/>
      </c>
      <c r="I12" s="353" t="str">
        <f>IF('GOOD GRP'!P14=0,"",'GOOD GRP'!P14)</f>
        <v/>
      </c>
      <c r="J12" s="353" t="str">
        <f>IF('GOOD GRP'!Q14=0,"",'GOOD GRP'!Q14)</f>
        <v/>
      </c>
      <c r="K12" s="353" t="str">
        <f>IF('GOOD GRP'!R14=0,"",'GOOD GRP'!R14)</f>
        <v/>
      </c>
      <c r="L12" s="353" t="str">
        <f>IF('GOOD GRP'!S14=0,"",'GOOD GRP'!S14)</f>
        <v/>
      </c>
      <c r="M12" s="353" t="str">
        <f>IF('GOOD GRP'!T14=0,"",'GOOD GRP'!T14)</f>
        <v/>
      </c>
      <c r="N12" s="353" t="str">
        <f>IF('GOOD GRP'!U14=0,"",'GOOD GRP'!U14)</f>
        <v/>
      </c>
      <c r="O12" s="353" t="str">
        <f>IF('GOOD GRP'!V14=0,"",'GOOD GRP'!V14)</f>
        <v/>
      </c>
      <c r="P12" s="353" t="str">
        <f>IF('GOOD GRP'!W14=0,"",'GOOD GRP'!W14)</f>
        <v/>
      </c>
      <c r="Q12" s="509" t="str">
        <f>IF('GOOD GRP'!X14=0,"",'GOOD GRP'!X14)</f>
        <v/>
      </c>
      <c r="R12" s="524" t="str">
        <f>IF('GOOD GRP'!Y14=0,"",'GOOD GRP'!Y14)</f>
        <v/>
      </c>
      <c r="S12" s="353" t="str">
        <f>IF('GOOD GRP'!Z14=0,"",'GOOD GRP'!Z14)</f>
        <v/>
      </c>
      <c r="T12" s="353" t="str">
        <f>IF('GOOD GRP'!AA14=0,"",'GOOD GRP'!AA14)</f>
        <v/>
      </c>
      <c r="U12" s="509" t="str">
        <f>IF('GOOD GRP'!AB14=0,"",'GOOD GRP'!AB14)</f>
        <v/>
      </c>
      <c r="V12" s="512">
        <f t="shared" si="1"/>
        <v>0</v>
      </c>
      <c r="W12" s="355">
        <f t="shared" si="2"/>
        <v>0</v>
      </c>
      <c r="X12" s="356">
        <f>'GOOD GRP'!AH14</f>
        <v>0</v>
      </c>
    </row>
    <row r="13" spans="1:24" ht="23.25" customHeight="1">
      <c r="A13" s="420" t="str">
        <f>'GOOD GRP'!C15</f>
        <v>G-5-GRP</v>
      </c>
      <c r="B13" s="361" t="s">
        <v>620</v>
      </c>
      <c r="C13" s="516">
        <f>'GOOD GRP'!H15</f>
        <v>1</v>
      </c>
      <c r="D13" s="515" t="str">
        <f>IF('GOOD GRP'!K15=0,"",'GOOD GRP'!K15)</f>
        <v/>
      </c>
      <c r="E13" s="353" t="str">
        <f>IF('GOOD GRP'!L15=0,"",'GOOD GRP'!L15)</f>
        <v/>
      </c>
      <c r="F13" s="353" t="str">
        <f>IF('GOOD GRP'!M15=0,"",'GOOD GRP'!M15)</f>
        <v/>
      </c>
      <c r="G13" s="353" t="str">
        <f>IF('GOOD GRP'!N15=0,"",'GOOD GRP'!N15)</f>
        <v/>
      </c>
      <c r="H13" s="353" t="str">
        <f>IF('GOOD GRP'!O15=0,"",'GOOD GRP'!O15)</f>
        <v/>
      </c>
      <c r="I13" s="353" t="str">
        <f>IF('GOOD GRP'!P15=0,"",'GOOD GRP'!P15)</f>
        <v/>
      </c>
      <c r="J13" s="353" t="str">
        <f>IF('GOOD GRP'!Q15=0,"",'GOOD GRP'!Q15)</f>
        <v/>
      </c>
      <c r="K13" s="353" t="str">
        <f>IF('GOOD GRP'!R15=0,"",'GOOD GRP'!R15)</f>
        <v/>
      </c>
      <c r="L13" s="353" t="str">
        <f>IF('GOOD GRP'!S15=0,"",'GOOD GRP'!S15)</f>
        <v/>
      </c>
      <c r="M13" s="353" t="str">
        <f>IF('GOOD GRP'!T15=0,"",'GOOD GRP'!T15)</f>
        <v/>
      </c>
      <c r="N13" s="353" t="str">
        <f>IF('GOOD GRP'!U15=0,"",'GOOD GRP'!U15)</f>
        <v/>
      </c>
      <c r="O13" s="353" t="str">
        <f>IF('GOOD GRP'!V15=0,"",'GOOD GRP'!V15)</f>
        <v/>
      </c>
      <c r="P13" s="353" t="str">
        <f>IF('GOOD GRP'!W15=0,"",'GOOD GRP'!W15)</f>
        <v/>
      </c>
      <c r="Q13" s="509" t="str">
        <f>IF('GOOD GRP'!X15=0,"",'GOOD GRP'!X15)</f>
        <v/>
      </c>
      <c r="R13" s="524" t="str">
        <f>IF('GOOD GRP'!Y15=0,"",'GOOD GRP'!Y15)</f>
        <v/>
      </c>
      <c r="S13" s="353" t="str">
        <f>IF('GOOD GRP'!Z15=0,"",'GOOD GRP'!Z15)</f>
        <v/>
      </c>
      <c r="T13" s="353" t="str">
        <f>IF('GOOD GRP'!AA15=0,"",'GOOD GRP'!AA15)</f>
        <v/>
      </c>
      <c r="U13" s="509" t="str">
        <f>IF('GOOD GRP'!AB15=0,"",'GOOD GRP'!AB15)</f>
        <v/>
      </c>
      <c r="V13" s="512">
        <f t="shared" si="1"/>
        <v>0</v>
      </c>
      <c r="W13" s="355">
        <f t="shared" si="2"/>
        <v>0</v>
      </c>
      <c r="X13" s="356">
        <f>'GOOD GRP'!AH15</f>
        <v>0</v>
      </c>
    </row>
    <row r="14" spans="1:24" ht="23.25" customHeight="1">
      <c r="A14" s="420" t="str">
        <f>'GOOD GRP'!C16</f>
        <v>G-6-GRP</v>
      </c>
      <c r="B14" s="361" t="s">
        <v>620</v>
      </c>
      <c r="C14" s="516">
        <f>'GOOD GRP'!H16</f>
        <v>1</v>
      </c>
      <c r="D14" s="515" t="str">
        <f>IF('GOOD GRP'!K16=0,"",'GOOD GRP'!K16)</f>
        <v/>
      </c>
      <c r="E14" s="353" t="str">
        <f>IF('GOOD GRP'!L16=0,"",'GOOD GRP'!L16)</f>
        <v/>
      </c>
      <c r="F14" s="353" t="str">
        <f>IF('GOOD GRP'!M16=0,"",'GOOD GRP'!M16)</f>
        <v/>
      </c>
      <c r="G14" s="353" t="str">
        <f>IF('GOOD GRP'!N16=0,"",'GOOD GRP'!N16)</f>
        <v/>
      </c>
      <c r="H14" s="353" t="str">
        <f>IF('GOOD GRP'!O16=0,"",'GOOD GRP'!O16)</f>
        <v/>
      </c>
      <c r="I14" s="353" t="str">
        <f>IF('GOOD GRP'!P16=0,"",'GOOD GRP'!P16)</f>
        <v/>
      </c>
      <c r="J14" s="353" t="str">
        <f>IF('GOOD GRP'!Q16=0,"",'GOOD GRP'!Q16)</f>
        <v/>
      </c>
      <c r="K14" s="353" t="str">
        <f>IF('GOOD GRP'!R16=0,"",'GOOD GRP'!R16)</f>
        <v/>
      </c>
      <c r="L14" s="353" t="str">
        <f>IF('GOOD GRP'!S16=0,"",'GOOD GRP'!S16)</f>
        <v/>
      </c>
      <c r="M14" s="353" t="str">
        <f>IF('GOOD GRP'!T16=0,"",'GOOD GRP'!T16)</f>
        <v/>
      </c>
      <c r="N14" s="353" t="str">
        <f>IF('GOOD GRP'!U16=0,"",'GOOD GRP'!U16)</f>
        <v/>
      </c>
      <c r="O14" s="353" t="str">
        <f>IF('GOOD GRP'!V16=0,"",'GOOD GRP'!V16)</f>
        <v/>
      </c>
      <c r="P14" s="353" t="str">
        <f>IF('GOOD GRP'!W16=0,"",'GOOD GRP'!W16)</f>
        <v/>
      </c>
      <c r="Q14" s="509" t="str">
        <f>IF('GOOD GRP'!X16=0,"",'GOOD GRP'!X16)</f>
        <v/>
      </c>
      <c r="R14" s="524" t="str">
        <f>IF('GOOD GRP'!Y16=0,"",'GOOD GRP'!Y16)</f>
        <v/>
      </c>
      <c r="S14" s="353" t="str">
        <f>IF('GOOD GRP'!Z16=0,"",'GOOD GRP'!Z16)</f>
        <v/>
      </c>
      <c r="T14" s="353" t="str">
        <f>IF('GOOD GRP'!AA16=0,"",'GOOD GRP'!AA16)</f>
        <v/>
      </c>
      <c r="U14" s="509" t="str">
        <f>IF('GOOD GRP'!AB16=0,"",'GOOD GRP'!AB16)</f>
        <v/>
      </c>
      <c r="V14" s="512">
        <f t="shared" si="1"/>
        <v>0</v>
      </c>
      <c r="W14" s="355">
        <f t="shared" si="2"/>
        <v>0</v>
      </c>
      <c r="X14" s="356">
        <f>'GOOD GRP'!AH16</f>
        <v>0</v>
      </c>
    </row>
    <row r="15" spans="1:24" ht="23.25" customHeight="1">
      <c r="A15" s="420" t="str">
        <f>'GOOD GRP'!C17</f>
        <v>G-7-GRP</v>
      </c>
      <c r="B15" s="361" t="s">
        <v>620</v>
      </c>
      <c r="C15" s="516">
        <f>'GOOD GRP'!H17</f>
        <v>1</v>
      </c>
      <c r="D15" s="515" t="str">
        <f>IF('GOOD GRP'!K17=0,"",'GOOD GRP'!K17)</f>
        <v/>
      </c>
      <c r="E15" s="353" t="str">
        <f>IF('GOOD GRP'!L17=0,"",'GOOD GRP'!L17)</f>
        <v/>
      </c>
      <c r="F15" s="353" t="str">
        <f>IF('GOOD GRP'!M17=0,"",'GOOD GRP'!M17)</f>
        <v/>
      </c>
      <c r="G15" s="353" t="str">
        <f>IF('GOOD GRP'!N17=0,"",'GOOD GRP'!N17)</f>
        <v/>
      </c>
      <c r="H15" s="353" t="str">
        <f>IF('GOOD GRP'!O17=0,"",'GOOD GRP'!O17)</f>
        <v/>
      </c>
      <c r="I15" s="353" t="str">
        <f>IF('GOOD GRP'!P17=0,"",'GOOD GRP'!P17)</f>
        <v/>
      </c>
      <c r="J15" s="353" t="str">
        <f>IF('GOOD GRP'!Q17=0,"",'GOOD GRP'!Q17)</f>
        <v/>
      </c>
      <c r="K15" s="353" t="str">
        <f>IF('GOOD GRP'!R17=0,"",'GOOD GRP'!R17)</f>
        <v/>
      </c>
      <c r="L15" s="353" t="str">
        <f>IF('GOOD GRP'!S17=0,"",'GOOD GRP'!S17)</f>
        <v/>
      </c>
      <c r="M15" s="353" t="str">
        <f>IF('GOOD GRP'!T17=0,"",'GOOD GRP'!T17)</f>
        <v/>
      </c>
      <c r="N15" s="353" t="str">
        <f>IF('GOOD GRP'!U17=0,"",'GOOD GRP'!U17)</f>
        <v/>
      </c>
      <c r="O15" s="353" t="str">
        <f>IF('GOOD GRP'!V17=0,"",'GOOD GRP'!V17)</f>
        <v/>
      </c>
      <c r="P15" s="353" t="str">
        <f>IF('GOOD GRP'!W17=0,"",'GOOD GRP'!W17)</f>
        <v/>
      </c>
      <c r="Q15" s="509" t="str">
        <f>IF('GOOD GRP'!X17=0,"",'GOOD GRP'!X17)</f>
        <v/>
      </c>
      <c r="R15" s="524" t="str">
        <f>IF('GOOD GRP'!Y17=0,"",'GOOD GRP'!Y17)</f>
        <v/>
      </c>
      <c r="S15" s="353" t="str">
        <f>IF('GOOD GRP'!Z17=0,"",'GOOD GRP'!Z17)</f>
        <v/>
      </c>
      <c r="T15" s="353" t="str">
        <f>IF('GOOD GRP'!AA17=0,"",'GOOD GRP'!AA17)</f>
        <v/>
      </c>
      <c r="U15" s="509" t="str">
        <f>IF('GOOD GRP'!AB17=0,"",'GOOD GRP'!AB17)</f>
        <v/>
      </c>
      <c r="V15" s="512">
        <f t="shared" si="1"/>
        <v>0</v>
      </c>
      <c r="W15" s="355">
        <f t="shared" si="2"/>
        <v>0</v>
      </c>
      <c r="X15" s="356">
        <f>'GOOD GRP'!AH17</f>
        <v>0</v>
      </c>
    </row>
    <row r="16" spans="1:24" ht="23.25" customHeight="1">
      <c r="A16" s="420" t="str">
        <f>'GOOD GRP'!C18</f>
        <v>G-8-GRP</v>
      </c>
      <c r="B16" s="361" t="s">
        <v>620</v>
      </c>
      <c r="C16" s="516">
        <f>'GOOD GRP'!H18</f>
        <v>1</v>
      </c>
      <c r="D16" s="515" t="str">
        <f>IF('GOOD GRP'!K18=0,"",'GOOD GRP'!K18)</f>
        <v/>
      </c>
      <c r="E16" s="353" t="str">
        <f>IF('GOOD GRP'!L18=0,"",'GOOD GRP'!L18)</f>
        <v/>
      </c>
      <c r="F16" s="353" t="str">
        <f>IF('GOOD GRP'!M18=0,"",'GOOD GRP'!M18)</f>
        <v/>
      </c>
      <c r="G16" s="353" t="str">
        <f>IF('GOOD GRP'!N18=0,"",'GOOD GRP'!N18)</f>
        <v/>
      </c>
      <c r="H16" s="353" t="str">
        <f>IF('GOOD GRP'!O18=0,"",'GOOD GRP'!O18)</f>
        <v/>
      </c>
      <c r="I16" s="353" t="str">
        <f>IF('GOOD GRP'!P18=0,"",'GOOD GRP'!P18)</f>
        <v/>
      </c>
      <c r="J16" s="353" t="str">
        <f>IF('GOOD GRP'!Q18=0,"",'GOOD GRP'!Q18)</f>
        <v/>
      </c>
      <c r="K16" s="353" t="str">
        <f>IF('GOOD GRP'!R18=0,"",'GOOD GRP'!R18)</f>
        <v/>
      </c>
      <c r="L16" s="353" t="str">
        <f>IF('GOOD GRP'!S18=0,"",'GOOD GRP'!S18)</f>
        <v/>
      </c>
      <c r="M16" s="353" t="str">
        <f>IF('GOOD GRP'!T18=0,"",'GOOD GRP'!T18)</f>
        <v/>
      </c>
      <c r="N16" s="353" t="str">
        <f>IF('GOOD GRP'!U18=0,"",'GOOD GRP'!U18)</f>
        <v/>
      </c>
      <c r="O16" s="353" t="str">
        <f>IF('GOOD GRP'!V18=0,"",'GOOD GRP'!V18)</f>
        <v/>
      </c>
      <c r="P16" s="353" t="str">
        <f>IF('GOOD GRP'!W18=0,"",'GOOD GRP'!W18)</f>
        <v/>
      </c>
      <c r="Q16" s="509" t="str">
        <f>IF('GOOD GRP'!X18=0,"",'GOOD GRP'!X18)</f>
        <v/>
      </c>
      <c r="R16" s="524" t="str">
        <f>IF('GOOD GRP'!Y18=0,"",'GOOD GRP'!Y18)</f>
        <v/>
      </c>
      <c r="S16" s="353" t="str">
        <f>IF('GOOD GRP'!Z18=0,"",'GOOD GRP'!Z18)</f>
        <v/>
      </c>
      <c r="T16" s="353" t="str">
        <f>IF('GOOD GRP'!AA18=0,"",'GOOD GRP'!AA18)</f>
        <v/>
      </c>
      <c r="U16" s="509" t="str">
        <f>IF('GOOD GRP'!AB18=0,"",'GOOD GRP'!AB18)</f>
        <v/>
      </c>
      <c r="V16" s="512">
        <f t="shared" si="1"/>
        <v>0</v>
      </c>
      <c r="W16" s="355">
        <f t="shared" si="2"/>
        <v>0</v>
      </c>
      <c r="X16" s="356">
        <f>'GOOD GRP'!AH18</f>
        <v>0</v>
      </c>
    </row>
    <row r="17" spans="1:24" ht="23.25" customHeight="1">
      <c r="A17" s="420" t="str">
        <f>'GOOD GRP'!C19</f>
        <v>G-9-GRP</v>
      </c>
      <c r="B17" s="361" t="s">
        <v>620</v>
      </c>
      <c r="C17" s="516">
        <f>'GOOD GRP'!H19</f>
        <v>1</v>
      </c>
      <c r="D17" s="515" t="str">
        <f>IF('GOOD GRP'!K19=0,"",'GOOD GRP'!K19)</f>
        <v/>
      </c>
      <c r="E17" s="353" t="str">
        <f>IF('GOOD GRP'!L19=0,"",'GOOD GRP'!L19)</f>
        <v/>
      </c>
      <c r="F17" s="353" t="str">
        <f>IF('GOOD GRP'!M19=0,"",'GOOD GRP'!M19)</f>
        <v/>
      </c>
      <c r="G17" s="353" t="str">
        <f>IF('GOOD GRP'!N19=0,"",'GOOD GRP'!N19)</f>
        <v/>
      </c>
      <c r="H17" s="353" t="str">
        <f>IF('GOOD GRP'!O19=0,"",'GOOD GRP'!O19)</f>
        <v/>
      </c>
      <c r="I17" s="353" t="str">
        <f>IF('GOOD GRP'!P19=0,"",'GOOD GRP'!P19)</f>
        <v/>
      </c>
      <c r="J17" s="353" t="str">
        <f>IF('GOOD GRP'!Q19=0,"",'GOOD GRP'!Q19)</f>
        <v/>
      </c>
      <c r="K17" s="353" t="str">
        <f>IF('GOOD GRP'!R19=0,"",'GOOD GRP'!R19)</f>
        <v/>
      </c>
      <c r="L17" s="353" t="str">
        <f>IF('GOOD GRP'!S19=0,"",'GOOD GRP'!S19)</f>
        <v/>
      </c>
      <c r="M17" s="353" t="str">
        <f>IF('GOOD GRP'!T19=0,"",'GOOD GRP'!T19)</f>
        <v/>
      </c>
      <c r="N17" s="353" t="str">
        <f>IF('GOOD GRP'!U19=0,"",'GOOD GRP'!U19)</f>
        <v/>
      </c>
      <c r="O17" s="353" t="str">
        <f>IF('GOOD GRP'!V19=0,"",'GOOD GRP'!V19)</f>
        <v/>
      </c>
      <c r="P17" s="353" t="str">
        <f>IF('GOOD GRP'!W19=0,"",'GOOD GRP'!W19)</f>
        <v/>
      </c>
      <c r="Q17" s="509" t="str">
        <f>IF('GOOD GRP'!X19=0,"",'GOOD GRP'!X19)</f>
        <v/>
      </c>
      <c r="R17" s="524" t="str">
        <f>IF('GOOD GRP'!Y19=0,"",'GOOD GRP'!Y19)</f>
        <v/>
      </c>
      <c r="S17" s="353" t="str">
        <f>IF('GOOD GRP'!Z19=0,"",'GOOD GRP'!Z19)</f>
        <v/>
      </c>
      <c r="T17" s="353" t="str">
        <f>IF('GOOD GRP'!AA19=0,"",'GOOD GRP'!AA19)</f>
        <v/>
      </c>
      <c r="U17" s="509" t="str">
        <f>IF('GOOD GRP'!AB19=0,"",'GOOD GRP'!AB19)</f>
        <v/>
      </c>
      <c r="V17" s="512">
        <f t="shared" si="1"/>
        <v>0</v>
      </c>
      <c r="W17" s="355">
        <f t="shared" si="2"/>
        <v>0</v>
      </c>
      <c r="X17" s="356">
        <f>'GOOD GRP'!AH19</f>
        <v>0</v>
      </c>
    </row>
  </sheetData>
  <sheetProtection selectLockedCells="1" selectUnlockedCells="1"/>
  <autoFilter ref="V7:X17" xr:uid="{00000000-0001-0000-0600-000000000000}"/>
  <mergeCells count="7">
    <mergeCell ref="A5:O5"/>
    <mergeCell ref="P5:X5"/>
    <mergeCell ref="A1:G2"/>
    <mergeCell ref="I2:M2"/>
    <mergeCell ref="O2:V2"/>
    <mergeCell ref="A4:D4"/>
    <mergeCell ref="P4:X4"/>
  </mergeCells>
  <conditionalFormatting sqref="A7:B7 D7:U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{ABE730D3-4548-404C-9CE0-1D673859D8B3}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orientation="landscape" horizontalDpi="4294967292" verticalDpi="4294967292" r:id="rId1"/>
  <headerFooter>
    <oddHeader xml:space="preserve">&amp;C
</oddHeader>
    <oddFooter>&amp;C&amp;P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E730D3-4548-404C-9CE0-1D673859D8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A7:B7 D7:U7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20E0-BF55-2F46-BF1F-BE217DD78221}">
  <dimension ref="A1:U17"/>
  <sheetViews>
    <sheetView showGridLines="0" zoomScaleNormal="100" workbookViewId="0">
      <selection activeCell="Q8" sqref="Q8"/>
    </sheetView>
  </sheetViews>
  <sheetFormatPr baseColWidth="10" defaultColWidth="12.1640625" defaultRowHeight="16"/>
  <cols>
    <col min="1" max="1" width="9" style="60" customWidth="1"/>
    <col min="2" max="3" width="5.83203125" style="60" customWidth="1"/>
    <col min="4" max="19" width="5.83203125" style="59" customWidth="1"/>
    <col min="20" max="20" width="6.6640625" style="59" customWidth="1"/>
    <col min="21" max="21" width="6.5" style="59" customWidth="1"/>
    <col min="22" max="22" width="10.5" style="60" customWidth="1"/>
    <col min="23" max="23" width="4.6640625" style="60" customWidth="1"/>
    <col min="24" max="16384" width="12.1640625" style="60"/>
  </cols>
  <sheetData>
    <row r="1" spans="1:21" ht="40.25" customHeight="1">
      <c r="A1" s="584">
        <f>'PE PRODUCTION LIST'!A5</f>
        <v>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277"/>
      <c r="M1" s="585">
        <f>'PE PRODUCTION LIST'!O5</f>
        <v>0</v>
      </c>
      <c r="N1" s="585"/>
      <c r="O1" s="585"/>
      <c r="P1" s="585"/>
      <c r="Q1" s="585"/>
      <c r="R1" s="585"/>
      <c r="S1" s="585"/>
      <c r="T1" s="585"/>
    </row>
    <row r="2" spans="1:21" s="39" customFormat="1" ht="24" customHeight="1">
      <c r="A2" t="s">
        <v>625</v>
      </c>
      <c r="T2" s="236">
        <f>SUM(T4:T12)</f>
        <v>0</v>
      </c>
    </row>
    <row r="3" spans="1:21" ht="60" customHeight="1">
      <c r="A3" s="61" t="s">
        <v>14</v>
      </c>
      <c r="B3" s="506" t="str">
        <f>'GRP PRODUCTION LIST'!D7</f>
        <v>BLACK              RAL 9005</v>
      </c>
      <c r="C3" s="506" t="str">
        <f>'GRP PRODUCTION LIST'!E7</f>
        <v>WHITE</v>
      </c>
      <c r="D3" s="506" t="str">
        <f>'GRP PRODUCTION LIST'!F7</f>
        <v xml:space="preserve">RED                RAL 3000 </v>
      </c>
      <c r="E3" s="506" t="str">
        <f>'GRP PRODUCTION LIST'!G7</f>
        <v xml:space="preserve">YELLOW       RAL 1018 </v>
      </c>
      <c r="F3" s="506" t="str">
        <f>'GRP PRODUCTION LIST'!H7</f>
        <v>BLUE             RAL 5015</v>
      </c>
      <c r="G3" s="506" t="str">
        <f>'GRP PRODUCTION LIST'!I7</f>
        <v>BRIGHT
GREEN          RAL 6018</v>
      </c>
      <c r="H3" s="506" t="str">
        <f>'GRP PRODUCTION LIST'!J7</f>
        <v>PURE 
GREEN
RAL 6037</v>
      </c>
      <c r="I3" s="506" t="str">
        <f>'GRP PRODUCTION LIST'!K7</f>
        <v>APRICOT
ORANGE 
RAL 1033</v>
      </c>
      <c r="J3" s="506" t="str">
        <f>'GRP PRODUCTION LIST'!L7</f>
        <v>DEEP ORANGE          
RAL 2011</v>
      </c>
      <c r="K3" s="506" t="str">
        <f>'GRP PRODUCTION LIST'!M7</f>
        <v>PINK             RAL 4003</v>
      </c>
      <c r="L3" s="506" t="str">
        <f>'GRP PRODUCTION LIST'!N7</f>
        <v>GREY  
RAL 7001</v>
      </c>
      <c r="M3" s="506" t="str">
        <f>'GRP PRODUCTION LIST'!O7</f>
        <v>PURPLE   nS4050-R60B/M</v>
      </c>
      <c r="N3" s="506" t="str">
        <f>'GRP PRODUCTION LIST'!P7</f>
        <v>MINT   
RAL 6027</v>
      </c>
      <c r="O3" s="506" t="str">
        <f>'GRP PRODUCTION LIST'!Q7</f>
        <v>DEEP ROSE 
RAL 4008</v>
      </c>
      <c r="P3" s="506" t="str">
        <f>'GRP PRODUCTION LIST'!R7</f>
        <v>FLUORO PINK</v>
      </c>
      <c r="Q3" s="506" t="str">
        <f>'GRP PRODUCTION LIST'!S7</f>
        <v>FLUORO ORANGE</v>
      </c>
      <c r="R3" s="506" t="str">
        <f>'GRP PRODUCTION LIST'!T7</f>
        <v>FLUORO YELLOW</v>
      </c>
      <c r="S3" s="506" t="str">
        <f>'GRP PRODUCTION LIST'!U7</f>
        <v>FLUORO GREEN</v>
      </c>
      <c r="T3" s="62" t="s">
        <v>16</v>
      </c>
      <c r="U3" s="60"/>
    </row>
    <row r="4" spans="1:21" ht="23.25" customHeight="1">
      <c r="A4" s="63" t="str">
        <f>'GRP PRODUCTION LIST'!A9</f>
        <v>G-1-GRP</v>
      </c>
      <c r="B4" s="423" t="str">
        <f>'GRP PRODUCTION LIST'!D9</f>
        <v/>
      </c>
      <c r="C4" s="423" t="str">
        <f>'GRP PRODUCTION LIST'!E9</f>
        <v/>
      </c>
      <c r="D4" s="423" t="str">
        <f>'GRP PRODUCTION LIST'!F9</f>
        <v/>
      </c>
      <c r="E4" s="423" t="str">
        <f>'GRP PRODUCTION LIST'!G9</f>
        <v/>
      </c>
      <c r="F4" s="423" t="str">
        <f>'GRP PRODUCTION LIST'!H9</f>
        <v/>
      </c>
      <c r="G4" s="423" t="str">
        <f>'GRP PRODUCTION LIST'!I9</f>
        <v/>
      </c>
      <c r="H4" s="423" t="str">
        <f>'GRP PRODUCTION LIST'!J9</f>
        <v/>
      </c>
      <c r="I4" s="423" t="str">
        <f>'GRP PRODUCTION LIST'!K9</f>
        <v/>
      </c>
      <c r="J4" s="423" t="str">
        <f>'GRP PRODUCTION LIST'!L9</f>
        <v/>
      </c>
      <c r="K4" s="423" t="str">
        <f>'GRP PRODUCTION LIST'!M9</f>
        <v/>
      </c>
      <c r="L4" s="423" t="str">
        <f>'GRP PRODUCTION LIST'!N9</f>
        <v/>
      </c>
      <c r="M4" s="423" t="str">
        <f>'GRP PRODUCTION LIST'!O9</f>
        <v/>
      </c>
      <c r="N4" s="423" t="str">
        <f>'GRP PRODUCTION LIST'!P9</f>
        <v/>
      </c>
      <c r="O4" s="423" t="str">
        <f>'GRP PRODUCTION LIST'!Q9</f>
        <v/>
      </c>
      <c r="P4" s="423" t="str">
        <f>'GRP PRODUCTION LIST'!R9</f>
        <v/>
      </c>
      <c r="Q4" s="423" t="str">
        <f>'GRP PRODUCTION LIST'!S9</f>
        <v/>
      </c>
      <c r="R4" s="423" t="str">
        <f>'GRP PRODUCTION LIST'!T9</f>
        <v/>
      </c>
      <c r="S4" s="423" t="str">
        <f>'GRP PRODUCTION LIST'!U9</f>
        <v/>
      </c>
      <c r="T4" s="98">
        <f>SUM(B4:S4)</f>
        <v>0</v>
      </c>
      <c r="U4" s="60"/>
    </row>
    <row r="5" spans="1:21" ht="23.25" customHeight="1">
      <c r="A5" s="63" t="str">
        <f>'GRP PRODUCTION LIST'!A10</f>
        <v>G-2-GRP</v>
      </c>
      <c r="B5" s="423" t="str">
        <f>'GRP PRODUCTION LIST'!D10</f>
        <v/>
      </c>
      <c r="C5" s="423" t="str">
        <f>'GRP PRODUCTION LIST'!E10</f>
        <v/>
      </c>
      <c r="D5" s="423" t="str">
        <f>'GRP PRODUCTION LIST'!F10</f>
        <v/>
      </c>
      <c r="E5" s="423" t="str">
        <f>'GRP PRODUCTION LIST'!G10</f>
        <v/>
      </c>
      <c r="F5" s="423" t="str">
        <f>'GRP PRODUCTION LIST'!H10</f>
        <v/>
      </c>
      <c r="G5" s="423" t="str">
        <f>'GRP PRODUCTION LIST'!I10</f>
        <v/>
      </c>
      <c r="H5" s="423" t="str">
        <f>'GRP PRODUCTION LIST'!J10</f>
        <v/>
      </c>
      <c r="I5" s="423" t="str">
        <f>'GRP PRODUCTION LIST'!K10</f>
        <v/>
      </c>
      <c r="J5" s="423" t="str">
        <f>'GRP PRODUCTION LIST'!L10</f>
        <v/>
      </c>
      <c r="K5" s="423" t="str">
        <f>'GRP PRODUCTION LIST'!M10</f>
        <v/>
      </c>
      <c r="L5" s="423" t="str">
        <f>'GRP PRODUCTION LIST'!N10</f>
        <v/>
      </c>
      <c r="M5" s="423" t="str">
        <f>'GRP PRODUCTION LIST'!O10</f>
        <v/>
      </c>
      <c r="N5" s="423" t="str">
        <f>'GRP PRODUCTION LIST'!P10</f>
        <v/>
      </c>
      <c r="O5" s="423" t="str">
        <f>'GRP PRODUCTION LIST'!Q10</f>
        <v/>
      </c>
      <c r="P5" s="423" t="str">
        <f>'GRP PRODUCTION LIST'!R10</f>
        <v/>
      </c>
      <c r="Q5" s="423" t="str">
        <f>'GRP PRODUCTION LIST'!S10</f>
        <v/>
      </c>
      <c r="R5" s="423" t="str">
        <f>'GRP PRODUCTION LIST'!T10</f>
        <v/>
      </c>
      <c r="S5" s="423" t="str">
        <f>'GRP PRODUCTION LIST'!U10</f>
        <v/>
      </c>
      <c r="T5" s="98">
        <f t="shared" ref="T5:T12" si="0">SUM(B5:S5)</f>
        <v>0</v>
      </c>
      <c r="U5" s="60"/>
    </row>
    <row r="6" spans="1:21" ht="23.25" customHeight="1">
      <c r="A6" s="63" t="str">
        <f>'GRP PRODUCTION LIST'!A11</f>
        <v>G-3-GRP</v>
      </c>
      <c r="B6" s="423" t="str">
        <f>'GRP PRODUCTION LIST'!D11</f>
        <v/>
      </c>
      <c r="C6" s="423" t="str">
        <f>'GRP PRODUCTION LIST'!E11</f>
        <v/>
      </c>
      <c r="D6" s="423" t="str">
        <f>'GRP PRODUCTION LIST'!F11</f>
        <v/>
      </c>
      <c r="E6" s="423" t="str">
        <f>'GRP PRODUCTION LIST'!G11</f>
        <v/>
      </c>
      <c r="F6" s="423" t="str">
        <f>'GRP PRODUCTION LIST'!H11</f>
        <v/>
      </c>
      <c r="G6" s="423" t="str">
        <f>'GRP PRODUCTION LIST'!I11</f>
        <v/>
      </c>
      <c r="H6" s="423" t="str">
        <f>'GRP PRODUCTION LIST'!J11</f>
        <v/>
      </c>
      <c r="I6" s="423" t="str">
        <f>'GRP PRODUCTION LIST'!K11</f>
        <v/>
      </c>
      <c r="J6" s="423" t="str">
        <f>'GRP PRODUCTION LIST'!L11</f>
        <v/>
      </c>
      <c r="K6" s="423" t="str">
        <f>'GRP PRODUCTION LIST'!M11</f>
        <v/>
      </c>
      <c r="L6" s="423" t="str">
        <f>'GRP PRODUCTION LIST'!N11</f>
        <v/>
      </c>
      <c r="M6" s="423" t="str">
        <f>'GRP PRODUCTION LIST'!O11</f>
        <v/>
      </c>
      <c r="N6" s="423" t="str">
        <f>'GRP PRODUCTION LIST'!P11</f>
        <v/>
      </c>
      <c r="O6" s="423" t="str">
        <f>'GRP PRODUCTION LIST'!Q11</f>
        <v/>
      </c>
      <c r="P6" s="423" t="str">
        <f>'GRP PRODUCTION LIST'!R11</f>
        <v/>
      </c>
      <c r="Q6" s="423" t="str">
        <f>'GRP PRODUCTION LIST'!S11</f>
        <v/>
      </c>
      <c r="R6" s="423" t="str">
        <f>'GRP PRODUCTION LIST'!T11</f>
        <v/>
      </c>
      <c r="S6" s="423" t="str">
        <f>'GRP PRODUCTION LIST'!U11</f>
        <v/>
      </c>
      <c r="T6" s="98">
        <f t="shared" si="0"/>
        <v>0</v>
      </c>
      <c r="U6" s="60"/>
    </row>
    <row r="7" spans="1:21" ht="23.25" customHeight="1">
      <c r="A7" s="63" t="str">
        <f>'GRP PRODUCTION LIST'!A12</f>
        <v>G-4-GRP</v>
      </c>
      <c r="B7" s="423" t="str">
        <f>'GRP PRODUCTION LIST'!D12</f>
        <v/>
      </c>
      <c r="C7" s="423" t="str">
        <f>'GRP PRODUCTION LIST'!E12</f>
        <v/>
      </c>
      <c r="D7" s="423" t="str">
        <f>'GRP PRODUCTION LIST'!F12</f>
        <v/>
      </c>
      <c r="E7" s="423" t="str">
        <f>'GRP PRODUCTION LIST'!G12</f>
        <v/>
      </c>
      <c r="F7" s="423" t="str">
        <f>'GRP PRODUCTION LIST'!H12</f>
        <v/>
      </c>
      <c r="G7" s="423" t="str">
        <f>'GRP PRODUCTION LIST'!I12</f>
        <v/>
      </c>
      <c r="H7" s="423" t="str">
        <f>'GRP PRODUCTION LIST'!J12</f>
        <v/>
      </c>
      <c r="I7" s="423" t="str">
        <f>'GRP PRODUCTION LIST'!K12</f>
        <v/>
      </c>
      <c r="J7" s="423" t="str">
        <f>'GRP PRODUCTION LIST'!L12</f>
        <v/>
      </c>
      <c r="K7" s="423" t="str">
        <f>'GRP PRODUCTION LIST'!M12</f>
        <v/>
      </c>
      <c r="L7" s="423" t="str">
        <f>'GRP PRODUCTION LIST'!N12</f>
        <v/>
      </c>
      <c r="M7" s="423" t="str">
        <f>'GRP PRODUCTION LIST'!O12</f>
        <v/>
      </c>
      <c r="N7" s="423" t="str">
        <f>'GRP PRODUCTION LIST'!P12</f>
        <v/>
      </c>
      <c r="O7" s="423" t="str">
        <f>'GRP PRODUCTION LIST'!Q12</f>
        <v/>
      </c>
      <c r="P7" s="423" t="str">
        <f>'GRP PRODUCTION LIST'!R12</f>
        <v/>
      </c>
      <c r="Q7" s="423" t="str">
        <f>'GRP PRODUCTION LIST'!S12</f>
        <v/>
      </c>
      <c r="R7" s="423" t="str">
        <f>'GRP PRODUCTION LIST'!T12</f>
        <v/>
      </c>
      <c r="S7" s="423" t="str">
        <f>'GRP PRODUCTION LIST'!U12</f>
        <v/>
      </c>
      <c r="T7" s="98">
        <f t="shared" si="0"/>
        <v>0</v>
      </c>
      <c r="U7" s="60"/>
    </row>
    <row r="8" spans="1:21" ht="23.25" customHeight="1">
      <c r="A8" s="63" t="str">
        <f>'GRP PRODUCTION LIST'!A13</f>
        <v>G-5-GRP</v>
      </c>
      <c r="B8" s="423" t="str">
        <f>'GRP PRODUCTION LIST'!D13</f>
        <v/>
      </c>
      <c r="C8" s="423" t="str">
        <f>'GRP PRODUCTION LIST'!E13</f>
        <v/>
      </c>
      <c r="D8" s="423" t="str">
        <f>'GRP PRODUCTION LIST'!F13</f>
        <v/>
      </c>
      <c r="E8" s="423" t="str">
        <f>'GRP PRODUCTION LIST'!G13</f>
        <v/>
      </c>
      <c r="F8" s="423" t="str">
        <f>'GRP PRODUCTION LIST'!H13</f>
        <v/>
      </c>
      <c r="G8" s="423" t="str">
        <f>'GRP PRODUCTION LIST'!I13</f>
        <v/>
      </c>
      <c r="H8" s="423" t="str">
        <f>'GRP PRODUCTION LIST'!J13</f>
        <v/>
      </c>
      <c r="I8" s="423" t="str">
        <f>'GRP PRODUCTION LIST'!K13</f>
        <v/>
      </c>
      <c r="J8" s="423" t="str">
        <f>'GRP PRODUCTION LIST'!L13</f>
        <v/>
      </c>
      <c r="K8" s="423" t="str">
        <f>'GRP PRODUCTION LIST'!M13</f>
        <v/>
      </c>
      <c r="L8" s="423" t="str">
        <f>'GRP PRODUCTION LIST'!N13</f>
        <v/>
      </c>
      <c r="M8" s="423" t="str">
        <f>'GRP PRODUCTION LIST'!O13</f>
        <v/>
      </c>
      <c r="N8" s="423" t="str">
        <f>'GRP PRODUCTION LIST'!P13</f>
        <v/>
      </c>
      <c r="O8" s="423" t="str">
        <f>'GRP PRODUCTION LIST'!Q13</f>
        <v/>
      </c>
      <c r="P8" s="423" t="str">
        <f>'GRP PRODUCTION LIST'!R13</f>
        <v/>
      </c>
      <c r="Q8" s="423" t="str">
        <f>'GRP PRODUCTION LIST'!S13</f>
        <v/>
      </c>
      <c r="R8" s="423" t="str">
        <f>'GRP PRODUCTION LIST'!T13</f>
        <v/>
      </c>
      <c r="S8" s="423" t="str">
        <f>'GRP PRODUCTION LIST'!U13</f>
        <v/>
      </c>
      <c r="T8" s="98">
        <f t="shared" si="0"/>
        <v>0</v>
      </c>
      <c r="U8" s="60"/>
    </row>
    <row r="9" spans="1:21" ht="23.25" customHeight="1">
      <c r="A9" s="63" t="str">
        <f>'GRP PRODUCTION LIST'!A14</f>
        <v>G-6-GRP</v>
      </c>
      <c r="B9" s="423" t="str">
        <f>'GRP PRODUCTION LIST'!D14</f>
        <v/>
      </c>
      <c r="C9" s="423" t="str">
        <f>'GRP PRODUCTION LIST'!E14</f>
        <v/>
      </c>
      <c r="D9" s="423" t="str">
        <f>'GRP PRODUCTION LIST'!F14</f>
        <v/>
      </c>
      <c r="E9" s="423" t="str">
        <f>'GRP PRODUCTION LIST'!G14</f>
        <v/>
      </c>
      <c r="F9" s="423" t="str">
        <f>'GRP PRODUCTION LIST'!H14</f>
        <v/>
      </c>
      <c r="G9" s="423" t="str">
        <f>'GRP PRODUCTION LIST'!I14</f>
        <v/>
      </c>
      <c r="H9" s="423" t="str">
        <f>'GRP PRODUCTION LIST'!J14</f>
        <v/>
      </c>
      <c r="I9" s="423" t="str">
        <f>'GRP PRODUCTION LIST'!K14</f>
        <v/>
      </c>
      <c r="J9" s="423" t="str">
        <f>'GRP PRODUCTION LIST'!L14</f>
        <v/>
      </c>
      <c r="K9" s="423" t="str">
        <f>'GRP PRODUCTION LIST'!M14</f>
        <v/>
      </c>
      <c r="L9" s="423" t="str">
        <f>'GRP PRODUCTION LIST'!N14</f>
        <v/>
      </c>
      <c r="M9" s="423" t="str">
        <f>'GRP PRODUCTION LIST'!O14</f>
        <v/>
      </c>
      <c r="N9" s="423" t="str">
        <f>'GRP PRODUCTION LIST'!P14</f>
        <v/>
      </c>
      <c r="O9" s="423" t="str">
        <f>'GRP PRODUCTION LIST'!Q14</f>
        <v/>
      </c>
      <c r="P9" s="423" t="str">
        <f>'GRP PRODUCTION LIST'!R14</f>
        <v/>
      </c>
      <c r="Q9" s="423" t="str">
        <f>'GRP PRODUCTION LIST'!S14</f>
        <v/>
      </c>
      <c r="R9" s="423" t="str">
        <f>'GRP PRODUCTION LIST'!T14</f>
        <v/>
      </c>
      <c r="S9" s="423" t="str">
        <f>'GRP PRODUCTION LIST'!U14</f>
        <v/>
      </c>
      <c r="T9" s="98">
        <f t="shared" si="0"/>
        <v>0</v>
      </c>
      <c r="U9" s="60"/>
    </row>
    <row r="10" spans="1:21" ht="23.25" customHeight="1">
      <c r="A10" s="63" t="str">
        <f>'GRP PRODUCTION LIST'!A15</f>
        <v>G-7-GRP</v>
      </c>
      <c r="B10" s="423" t="str">
        <f>'GRP PRODUCTION LIST'!D15</f>
        <v/>
      </c>
      <c r="C10" s="423" t="str">
        <f>'GRP PRODUCTION LIST'!E15</f>
        <v/>
      </c>
      <c r="D10" s="423" t="str">
        <f>'GRP PRODUCTION LIST'!F15</f>
        <v/>
      </c>
      <c r="E10" s="423" t="str">
        <f>'GRP PRODUCTION LIST'!G15</f>
        <v/>
      </c>
      <c r="F10" s="423" t="str">
        <f>'GRP PRODUCTION LIST'!H15</f>
        <v/>
      </c>
      <c r="G10" s="423" t="str">
        <f>'GRP PRODUCTION LIST'!I15</f>
        <v/>
      </c>
      <c r="H10" s="423" t="str">
        <f>'GRP PRODUCTION LIST'!J15</f>
        <v/>
      </c>
      <c r="I10" s="423" t="str">
        <f>'GRP PRODUCTION LIST'!K15</f>
        <v/>
      </c>
      <c r="J10" s="423" t="str">
        <f>'GRP PRODUCTION LIST'!L15</f>
        <v/>
      </c>
      <c r="K10" s="423" t="str">
        <f>'GRP PRODUCTION LIST'!M15</f>
        <v/>
      </c>
      <c r="L10" s="423" t="str">
        <f>'GRP PRODUCTION LIST'!N15</f>
        <v/>
      </c>
      <c r="M10" s="423" t="str">
        <f>'GRP PRODUCTION LIST'!O15</f>
        <v/>
      </c>
      <c r="N10" s="423" t="str">
        <f>'GRP PRODUCTION LIST'!P15</f>
        <v/>
      </c>
      <c r="O10" s="423" t="str">
        <f>'GRP PRODUCTION LIST'!Q15</f>
        <v/>
      </c>
      <c r="P10" s="423" t="str">
        <f>'GRP PRODUCTION LIST'!R15</f>
        <v/>
      </c>
      <c r="Q10" s="423" t="str">
        <f>'GRP PRODUCTION LIST'!S15</f>
        <v/>
      </c>
      <c r="R10" s="423" t="str">
        <f>'GRP PRODUCTION LIST'!T15</f>
        <v/>
      </c>
      <c r="S10" s="423" t="str">
        <f>'GRP PRODUCTION LIST'!U15</f>
        <v/>
      </c>
      <c r="T10" s="98">
        <f t="shared" si="0"/>
        <v>0</v>
      </c>
      <c r="U10" s="60"/>
    </row>
    <row r="11" spans="1:21" ht="23.25" customHeight="1">
      <c r="A11" s="63" t="str">
        <f>'GRP PRODUCTION LIST'!A16</f>
        <v>G-8-GRP</v>
      </c>
      <c r="B11" s="423" t="str">
        <f>'GRP PRODUCTION LIST'!D16</f>
        <v/>
      </c>
      <c r="C11" s="423" t="str">
        <f>'GRP PRODUCTION LIST'!E16</f>
        <v/>
      </c>
      <c r="D11" s="423" t="str">
        <f>'GRP PRODUCTION LIST'!F16</f>
        <v/>
      </c>
      <c r="E11" s="423" t="str">
        <f>'GRP PRODUCTION LIST'!G16</f>
        <v/>
      </c>
      <c r="F11" s="423" t="str">
        <f>'GRP PRODUCTION LIST'!H16</f>
        <v/>
      </c>
      <c r="G11" s="423" t="str">
        <f>'GRP PRODUCTION LIST'!I16</f>
        <v/>
      </c>
      <c r="H11" s="423" t="str">
        <f>'GRP PRODUCTION LIST'!J16</f>
        <v/>
      </c>
      <c r="I11" s="423" t="str">
        <f>'GRP PRODUCTION LIST'!K16</f>
        <v/>
      </c>
      <c r="J11" s="423" t="str">
        <f>'GRP PRODUCTION LIST'!L16</f>
        <v/>
      </c>
      <c r="K11" s="423" t="str">
        <f>'GRP PRODUCTION LIST'!M16</f>
        <v/>
      </c>
      <c r="L11" s="423" t="str">
        <f>'GRP PRODUCTION LIST'!N16</f>
        <v/>
      </c>
      <c r="M11" s="423" t="str">
        <f>'GRP PRODUCTION LIST'!O16</f>
        <v/>
      </c>
      <c r="N11" s="423" t="str">
        <f>'GRP PRODUCTION LIST'!P16</f>
        <v/>
      </c>
      <c r="O11" s="423" t="str">
        <f>'GRP PRODUCTION LIST'!Q16</f>
        <v/>
      </c>
      <c r="P11" s="423" t="str">
        <f>'GRP PRODUCTION LIST'!R16</f>
        <v/>
      </c>
      <c r="Q11" s="423" t="str">
        <f>'GRP PRODUCTION LIST'!S16</f>
        <v/>
      </c>
      <c r="R11" s="423" t="str">
        <f>'GRP PRODUCTION LIST'!T16</f>
        <v/>
      </c>
      <c r="S11" s="423" t="str">
        <f>'GRP PRODUCTION LIST'!U16</f>
        <v/>
      </c>
      <c r="T11" s="98">
        <f t="shared" si="0"/>
        <v>0</v>
      </c>
      <c r="U11" s="60"/>
    </row>
    <row r="12" spans="1:21" ht="23.25" customHeight="1">
      <c r="A12" s="63" t="str">
        <f>'GRP PRODUCTION LIST'!A17</f>
        <v>G-9-GRP</v>
      </c>
      <c r="B12" s="423" t="str">
        <f>'GRP PRODUCTION LIST'!D17</f>
        <v/>
      </c>
      <c r="C12" s="423" t="str">
        <f>'GRP PRODUCTION LIST'!E17</f>
        <v/>
      </c>
      <c r="D12" s="423" t="str">
        <f>'GRP PRODUCTION LIST'!F17</f>
        <v/>
      </c>
      <c r="E12" s="423" t="str">
        <f>'GRP PRODUCTION LIST'!G17</f>
        <v/>
      </c>
      <c r="F12" s="423" t="str">
        <f>'GRP PRODUCTION LIST'!H17</f>
        <v/>
      </c>
      <c r="G12" s="423" t="str">
        <f>'GRP PRODUCTION LIST'!I17</f>
        <v/>
      </c>
      <c r="H12" s="423" t="str">
        <f>'GRP PRODUCTION LIST'!J17</f>
        <v/>
      </c>
      <c r="I12" s="423" t="str">
        <f>'GRP PRODUCTION LIST'!K17</f>
        <v/>
      </c>
      <c r="J12" s="423" t="str">
        <f>'GRP PRODUCTION LIST'!L17</f>
        <v/>
      </c>
      <c r="K12" s="423" t="str">
        <f>'GRP PRODUCTION LIST'!M17</f>
        <v/>
      </c>
      <c r="L12" s="423" t="str">
        <f>'GRP PRODUCTION LIST'!N17</f>
        <v/>
      </c>
      <c r="M12" s="423" t="str">
        <f>'GRP PRODUCTION LIST'!O17</f>
        <v/>
      </c>
      <c r="N12" s="423" t="str">
        <f>'GRP PRODUCTION LIST'!P17</f>
        <v/>
      </c>
      <c r="O12" s="423" t="str">
        <f>'GRP PRODUCTION LIST'!Q17</f>
        <v/>
      </c>
      <c r="P12" s="423" t="str">
        <f>'GRP PRODUCTION LIST'!R17</f>
        <v/>
      </c>
      <c r="Q12" s="423" t="str">
        <f>'GRP PRODUCTION LIST'!S17</f>
        <v/>
      </c>
      <c r="R12" s="423" t="str">
        <f>'GRP PRODUCTION LIST'!T17</f>
        <v/>
      </c>
      <c r="S12" s="423" t="str">
        <f>'GRP PRODUCTION LIST'!U17</f>
        <v/>
      </c>
      <c r="T12" s="98">
        <f t="shared" si="0"/>
        <v>0</v>
      </c>
      <c r="U12" s="60"/>
    </row>
    <row r="13" spans="1:21" s="59" customFormat="1" ht="23.25" customHeight="1">
      <c r="A13" s="60"/>
      <c r="B13" s="40" t="s">
        <v>27</v>
      </c>
      <c r="C13" s="41"/>
      <c r="D13" s="64"/>
      <c r="E13" s="60"/>
      <c r="F13" s="60"/>
      <c r="G13" s="40" t="s">
        <v>28</v>
      </c>
      <c r="H13" s="40"/>
      <c r="I13" s="40"/>
      <c r="J13" s="40"/>
      <c r="K13" s="42"/>
      <c r="L13" s="42"/>
      <c r="M13" s="42"/>
      <c r="N13" s="42"/>
      <c r="O13" s="42"/>
      <c r="P13" s="42"/>
      <c r="Q13" s="42"/>
      <c r="R13" s="42"/>
      <c r="S13" s="42"/>
      <c r="T13" s="152"/>
    </row>
    <row r="14" spans="1:21" s="59" customFormat="1" ht="23.25" customHeight="1">
      <c r="A14" s="60"/>
      <c r="B14" s="40" t="s">
        <v>29</v>
      </c>
      <c r="C14" s="41"/>
      <c r="D14" s="64"/>
      <c r="E14" s="60"/>
      <c r="F14" s="60"/>
      <c r="G14" s="40" t="s">
        <v>30</v>
      </c>
      <c r="H14" s="40"/>
      <c r="I14" s="40"/>
      <c r="J14" s="40"/>
      <c r="K14" s="43"/>
      <c r="L14" s="43"/>
      <c r="M14" s="43"/>
      <c r="N14" s="153"/>
      <c r="O14" s="153"/>
      <c r="P14" s="153"/>
      <c r="Q14" s="153"/>
      <c r="R14" s="153"/>
      <c r="S14" s="153"/>
      <c r="T14" s="152"/>
    </row>
    <row r="15" spans="1:21" s="59" customFormat="1" ht="23.25" customHeight="1">
      <c r="A15" s="60"/>
      <c r="B15" s="39"/>
      <c r="C15" s="39"/>
      <c r="D15" s="60"/>
      <c r="E15" s="60"/>
      <c r="F15" s="60"/>
      <c r="G15" s="40" t="s">
        <v>31</v>
      </c>
      <c r="H15" s="40"/>
      <c r="I15" s="40"/>
      <c r="J15" s="40"/>
      <c r="K15" s="43"/>
      <c r="L15" s="43"/>
      <c r="M15" s="43"/>
      <c r="N15" s="153"/>
      <c r="O15" s="153"/>
      <c r="P15" s="153"/>
      <c r="Q15" s="153"/>
      <c r="R15" s="153"/>
      <c r="S15" s="153"/>
      <c r="T15" s="152"/>
    </row>
    <row r="16" spans="1:21" s="59" customFormat="1" ht="23.25" customHeight="1">
      <c r="A16" s="60"/>
      <c r="B16" s="60"/>
      <c r="C16" s="60"/>
    </row>
    <row r="17" spans="1:3" s="59" customFormat="1" ht="23.25" customHeight="1">
      <c r="A17" s="60"/>
      <c r="B17" s="60"/>
      <c r="C17" s="60"/>
    </row>
  </sheetData>
  <autoFilter ref="T3:T15" xr:uid="{00000000-0009-0000-0000-000007000000}"/>
  <mergeCells count="2">
    <mergeCell ref="A1:K1"/>
    <mergeCell ref="M1:T1"/>
  </mergeCells>
  <conditionalFormatting sqref="A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{223C09CD-3FBC-FE4E-9F04-40FFC253DF3F}</x14:id>
        </ext>
      </extLst>
    </cfRule>
  </conditionalFormatting>
  <conditionalFormatting sqref="B3:S3"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{02EC0F93-BE0F-754B-BF9F-62827FBA9458}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Stran &amp;P od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3C09CD-3FBC-FE4E-9F04-40FFC253DF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</xm:sqref>
        </x14:conditionalFormatting>
        <x14:conditionalFormatting xmlns:xm="http://schemas.microsoft.com/office/excel/2006/main">
          <x14:cfRule type="dataBar" id="{02EC0F93-BE0F-754B-BF9F-62827FBA94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B3:S3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FDB8-5A30-481C-8CE9-2D4DBCE05150}">
  <sheetPr>
    <tabColor theme="0" tint="-4.9989318521683403E-2"/>
    <pageSetUpPr fitToPage="1"/>
  </sheetPr>
  <dimension ref="A1:CX55"/>
  <sheetViews>
    <sheetView showGridLines="0" showRowColHeaders="0" zoomScale="80" zoomScaleNormal="80" zoomScalePageLayoutView="75" workbookViewId="0">
      <pane ySplit="10" topLeftCell="A44" activePane="bottomLeft" state="frozen"/>
      <selection pane="bottomLeft" activeCell="L17" sqref="L17"/>
    </sheetView>
  </sheetViews>
  <sheetFormatPr baseColWidth="10" defaultColWidth="11" defaultRowHeight="21"/>
  <cols>
    <col min="1" max="1" width="3.5" style="3" customWidth="1"/>
    <col min="2" max="2" width="14.83203125" style="1" customWidth="1"/>
    <col min="3" max="3" width="10.83203125" style="113" customWidth="1"/>
    <col min="4" max="4" width="2.5" style="3" customWidth="1"/>
    <col min="5" max="5" width="10" style="2" customWidth="1"/>
    <col min="6" max="6" width="6" style="2" customWidth="1"/>
    <col min="7" max="7" width="6.1640625" style="2" customWidth="1"/>
    <col min="8" max="8" width="8.6640625" style="1" customWidth="1"/>
    <col min="9" max="9" width="14.6640625" style="6" customWidth="1"/>
    <col min="10" max="28" width="9.83203125" style="5" customWidth="1"/>
    <col min="29" max="29" width="18.1640625" style="6" customWidth="1"/>
    <col min="30" max="30" width="8.83203125" style="6" customWidth="1"/>
    <col min="31" max="31" width="10.6640625" style="1" customWidth="1"/>
    <col min="32" max="32" width="11" style="1" customWidth="1"/>
    <col min="33" max="33" width="11" style="1" hidden="1" customWidth="1"/>
    <col min="34" max="34" width="11" style="5" hidden="1" customWidth="1"/>
    <col min="35" max="35" width="11" style="1" hidden="1" customWidth="1"/>
    <col min="36" max="36" width="6.83203125" style="230" hidden="1" customWidth="1"/>
    <col min="37" max="37" width="6.5" style="102" hidden="1" customWidth="1"/>
    <col min="38" max="38" width="5" style="399" hidden="1" customWidth="1"/>
    <col min="39" max="39" width="4.5" style="6" hidden="1" customWidth="1"/>
    <col min="40" max="40" width="4.6640625" style="6" hidden="1" customWidth="1"/>
    <col min="41" max="48" width="5" style="6" hidden="1" customWidth="1"/>
    <col min="49" max="49" width="5.6640625" style="6" hidden="1" customWidth="1"/>
    <col min="50" max="51" width="5.33203125" style="6" hidden="1" customWidth="1"/>
    <col min="52" max="56" width="4.1640625" style="6" hidden="1" customWidth="1"/>
    <col min="57" max="57" width="6.5" style="13" hidden="1" customWidth="1"/>
    <col min="58" max="58" width="7.83203125" style="386" hidden="1" customWidth="1"/>
    <col min="59" max="59" width="7.83203125" style="1" hidden="1" customWidth="1"/>
    <col min="60" max="60" width="7.83203125" style="386" hidden="1" customWidth="1"/>
    <col min="61" max="61" width="7.83203125" style="1" hidden="1" customWidth="1"/>
    <col min="62" max="62" width="7.83203125" style="386" hidden="1" customWidth="1"/>
    <col min="63" max="63" width="7.83203125" style="1" hidden="1" customWidth="1"/>
    <col min="64" max="64" width="7.83203125" style="378" hidden="1" customWidth="1"/>
    <col min="65" max="65" width="7.83203125" style="1" hidden="1" customWidth="1"/>
    <col min="66" max="66" width="7.83203125" style="378" hidden="1" customWidth="1"/>
    <col min="67" max="67" width="7.83203125" style="1" hidden="1" customWidth="1"/>
    <col min="68" max="68" width="7.83203125" style="378" hidden="1" customWidth="1"/>
    <col min="69" max="69" width="7.83203125" style="1" hidden="1" customWidth="1"/>
    <col min="70" max="70" width="7.83203125" style="378" hidden="1" customWidth="1"/>
    <col min="71" max="71" width="7.83203125" style="1" hidden="1" customWidth="1"/>
    <col min="72" max="72" width="7.83203125" style="378" hidden="1" customWidth="1"/>
    <col min="73" max="73" width="7.83203125" style="1" hidden="1" customWidth="1"/>
    <col min="74" max="74" width="7.83203125" style="378" hidden="1" customWidth="1"/>
    <col min="75" max="75" width="7.83203125" style="1" hidden="1" customWidth="1"/>
    <col min="76" max="76" width="7.83203125" style="378" hidden="1" customWidth="1"/>
    <col min="77" max="77" width="7.83203125" style="1" hidden="1" customWidth="1"/>
    <col min="78" max="78" width="7.83203125" style="378" hidden="1" customWidth="1"/>
    <col min="79" max="79" width="7.83203125" style="1" hidden="1" customWidth="1"/>
    <col min="80" max="80" width="2.33203125" style="378" hidden="1" customWidth="1"/>
    <col min="81" max="88" width="11" hidden="1" customWidth="1"/>
    <col min="89" max="89" width="2" style="377" hidden="1" customWidth="1"/>
    <col min="90" max="91" width="11" hidden="1" customWidth="1"/>
    <col min="92" max="92" width="2.5" style="377" hidden="1" customWidth="1"/>
    <col min="93" max="100" width="11" hidden="1" customWidth="1"/>
    <col min="101" max="101" width="11" customWidth="1"/>
    <col min="102" max="102" width="11" style="1" customWidth="1"/>
    <col min="103" max="16384" width="11" style="1"/>
  </cols>
  <sheetData>
    <row r="1" spans="1:102" ht="36" customHeight="1">
      <c r="B1"/>
      <c r="D1" s="108"/>
      <c r="H1" s="4"/>
      <c r="I1" s="208"/>
      <c r="J1" s="274" t="s">
        <v>6</v>
      </c>
      <c r="K1" s="559">
        <f>SUM(AC12:AC55)</f>
        <v>0</v>
      </c>
      <c r="L1" s="559"/>
      <c r="M1" s="275" t="s">
        <v>7</v>
      </c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588" t="s">
        <v>1265</v>
      </c>
      <c r="Z1" s="589"/>
      <c r="AA1" s="589"/>
      <c r="AB1" s="590"/>
      <c r="AC1" s="151"/>
      <c r="AD1" s="151"/>
      <c r="AE1" s="151"/>
      <c r="AF1" s="151"/>
      <c r="AG1" s="151"/>
      <c r="AH1" s="151"/>
      <c r="AI1" s="151"/>
      <c r="AJ1" s="229"/>
      <c r="AK1" s="109"/>
      <c r="BE1" s="110" t="s">
        <v>127</v>
      </c>
      <c r="BF1" s="385"/>
      <c r="BG1"/>
      <c r="BH1" s="385"/>
      <c r="BI1"/>
      <c r="BJ1" s="385"/>
      <c r="BK1"/>
      <c r="BL1" s="377"/>
      <c r="BM1"/>
      <c r="BN1" s="377"/>
      <c r="BO1"/>
      <c r="BP1" s="377"/>
      <c r="BQ1"/>
      <c r="BR1" s="377"/>
      <c r="BS1"/>
      <c r="BT1" s="377"/>
      <c r="BU1"/>
      <c r="BV1" s="377"/>
      <c r="BW1"/>
      <c r="BX1" s="377"/>
      <c r="BY1"/>
      <c r="BZ1" s="377"/>
    </row>
    <row r="2" spans="1:102" ht="26.5" customHeight="1">
      <c r="A2" s="560" t="s">
        <v>225</v>
      </c>
      <c r="B2" s="560"/>
      <c r="C2" s="114"/>
      <c r="D2" s="31"/>
      <c r="H2" s="4"/>
      <c r="I2" s="209"/>
      <c r="J2" s="122" t="s">
        <v>70</v>
      </c>
      <c r="K2" s="561">
        <f>SUM(J12:AB55)</f>
        <v>0</v>
      </c>
      <c r="L2" s="561"/>
      <c r="M2" s="127"/>
      <c r="N2" s="129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591"/>
      <c r="Z2" s="592"/>
      <c r="AA2" s="592"/>
      <c r="AB2" s="593"/>
      <c r="AC2" s="587" t="s">
        <v>594</v>
      </c>
      <c r="AD2" s="587"/>
      <c r="AE2" s="318">
        <f>AH7</f>
        <v>0</v>
      </c>
      <c r="AF2" s="239"/>
      <c r="AG2" s="151"/>
      <c r="AH2" s="151"/>
      <c r="AI2" s="151"/>
      <c r="AJ2" s="229"/>
      <c r="AK2" s="109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 s="385"/>
      <c r="BG2"/>
      <c r="BH2" s="385"/>
      <c r="BI2"/>
      <c r="BJ2" s="385"/>
      <c r="BK2"/>
      <c r="BL2" s="377"/>
      <c r="BM2"/>
      <c r="BN2" s="377"/>
      <c r="BO2"/>
      <c r="BP2" s="377"/>
      <c r="BQ2"/>
      <c r="BR2" s="377"/>
      <c r="BS2"/>
      <c r="BT2" s="377"/>
      <c r="BU2"/>
      <c r="BV2" s="377"/>
      <c r="BW2"/>
      <c r="BX2" s="377"/>
      <c r="BY2"/>
      <c r="BZ2" s="377"/>
      <c r="CW2" s="384"/>
    </row>
    <row r="3" spans="1:102" ht="25.25" customHeight="1">
      <c r="A3" s="560"/>
      <c r="B3" s="560"/>
      <c r="C3" s="114"/>
      <c r="D3" s="31"/>
      <c r="H3" s="4"/>
      <c r="I3" s="148"/>
      <c r="J3" s="122" t="s">
        <v>10</v>
      </c>
      <c r="K3" s="563">
        <f>SUM(AK12:AK55)</f>
        <v>0</v>
      </c>
      <c r="L3" s="563"/>
      <c r="M3" s="127" t="s">
        <v>4</v>
      </c>
      <c r="N3" s="128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591"/>
      <c r="Z3" s="592"/>
      <c r="AA3" s="592"/>
      <c r="AB3" s="593"/>
      <c r="AC3" s="151"/>
      <c r="AD3" s="151"/>
      <c r="AE3" s="151"/>
      <c r="AF3" s="151"/>
      <c r="AG3" s="151"/>
      <c r="AH3" s="151"/>
      <c r="AI3" s="151"/>
      <c r="AJ3" s="229"/>
      <c r="AK3" s="109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 s="385"/>
      <c r="BG3"/>
      <c r="BH3" s="385"/>
      <c r="BI3"/>
      <c r="BJ3" s="385"/>
      <c r="BK3"/>
      <c r="BL3" s="377"/>
      <c r="BM3"/>
      <c r="BN3" s="377"/>
      <c r="BO3"/>
      <c r="BP3" s="377"/>
      <c r="BQ3"/>
      <c r="BR3" s="377"/>
      <c r="BS3"/>
      <c r="BT3" s="377"/>
      <c r="BU3"/>
      <c r="BV3" s="377"/>
      <c r="BW3"/>
      <c r="BX3" s="377"/>
      <c r="BY3"/>
      <c r="BZ3" s="377"/>
      <c r="CW3" s="564"/>
    </row>
    <row r="4" spans="1:102" ht="17" customHeight="1">
      <c r="A4" s="560"/>
      <c r="B4" s="560"/>
      <c r="C4" s="114"/>
      <c r="D4" s="31"/>
      <c r="H4" s="4"/>
      <c r="I4" s="148"/>
      <c r="J4" s="122"/>
      <c r="K4" s="95"/>
      <c r="L4" s="95"/>
      <c r="M4" s="127"/>
      <c r="N4" s="125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594"/>
      <c r="Z4" s="595"/>
      <c r="AA4" s="595"/>
      <c r="AB4" s="596"/>
      <c r="AC4" s="131"/>
      <c r="AD4" s="131"/>
      <c r="AE4" s="131"/>
      <c r="AF4" s="131"/>
      <c r="AG4" s="131"/>
      <c r="AH4" s="132"/>
      <c r="AI4" s="132"/>
      <c r="AJ4" s="229"/>
      <c r="AK4" s="109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 s="385"/>
      <c r="BG4"/>
      <c r="BH4" s="385"/>
      <c r="BI4"/>
      <c r="BJ4" s="385"/>
      <c r="BK4"/>
      <c r="BL4" s="377"/>
      <c r="BM4"/>
      <c r="BN4" s="377"/>
      <c r="BO4"/>
      <c r="BP4" s="377"/>
      <c r="BQ4"/>
      <c r="BR4" s="377"/>
      <c r="BS4"/>
      <c r="BT4" s="377"/>
      <c r="BU4"/>
      <c r="BV4" s="377"/>
      <c r="BW4"/>
      <c r="BX4" s="377"/>
      <c r="BY4"/>
      <c r="BZ4" s="377"/>
      <c r="CW4" s="564"/>
    </row>
    <row r="5" spans="1:102" ht="25.25" customHeight="1">
      <c r="A5" s="560"/>
      <c r="B5" s="560"/>
      <c r="C5" s="114"/>
      <c r="D5" s="31"/>
      <c r="H5"/>
      <c r="I5" s="126"/>
      <c r="J5" s="94"/>
      <c r="K5" s="94"/>
      <c r="L5" s="94"/>
      <c r="M5" s="4"/>
      <c r="N5" s="4"/>
      <c r="O5" s="4"/>
      <c r="P5" s="294"/>
      <c r="Q5" s="294"/>
      <c r="R5" s="294"/>
      <c r="S5" s="294"/>
      <c r="T5" s="294"/>
      <c r="U5" s="294"/>
      <c r="V5" s="294"/>
      <c r="W5" s="294"/>
      <c r="X5" s="94"/>
      <c r="Y5" s="294" t="s">
        <v>1266</v>
      </c>
      <c r="Z5" s="294" t="s">
        <v>1266</v>
      </c>
      <c r="AA5" s="294" t="s">
        <v>1266</v>
      </c>
      <c r="AB5" s="294" t="s">
        <v>1266</v>
      </c>
      <c r="AC5" s="111" t="s">
        <v>95</v>
      </c>
      <c r="AD5" s="22"/>
      <c r="AE5" s="22"/>
      <c r="AF5" s="22"/>
      <c r="AG5" s="22"/>
      <c r="AH5" s="22"/>
      <c r="AJ5" s="229"/>
      <c r="AK5" s="109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 s="385"/>
      <c r="BG5"/>
      <c r="BH5" s="385"/>
      <c r="BI5"/>
      <c r="BJ5" s="385"/>
      <c r="BK5"/>
      <c r="BL5" s="377"/>
      <c r="BM5"/>
      <c r="BN5" s="377"/>
      <c r="BO5"/>
      <c r="BP5" s="377"/>
      <c r="BQ5"/>
      <c r="BR5" s="377"/>
      <c r="BS5"/>
      <c r="BT5" s="377"/>
      <c r="BU5"/>
      <c r="BV5" s="377"/>
      <c r="BW5"/>
      <c r="BX5" s="377"/>
      <c r="BY5"/>
      <c r="BZ5" s="377"/>
      <c r="CW5" s="564"/>
    </row>
    <row r="6" spans="1:102" ht="22.25" hidden="1" customHeight="1" thickBot="1">
      <c r="I6" s="149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112"/>
    </row>
    <row r="7" spans="1:102" ht="23.75" customHeight="1">
      <c r="A7" s="104"/>
      <c r="B7"/>
      <c r="C7" s="105"/>
      <c r="D7" s="104"/>
      <c r="H7"/>
      <c r="I7" s="273" t="s">
        <v>71</v>
      </c>
      <c r="J7" s="184">
        <f t="shared" ref="J7:AB7" si="0">SUM(AL11:AL52)</f>
        <v>0</v>
      </c>
      <c r="K7" s="184">
        <f t="shared" si="0"/>
        <v>0</v>
      </c>
      <c r="L7" s="184">
        <f t="shared" si="0"/>
        <v>0</v>
      </c>
      <c r="M7" s="184">
        <f t="shared" si="0"/>
        <v>0</v>
      </c>
      <c r="N7" s="184">
        <f t="shared" si="0"/>
        <v>0</v>
      </c>
      <c r="O7" s="184">
        <f t="shared" si="0"/>
        <v>0</v>
      </c>
      <c r="P7" s="184">
        <f t="shared" si="0"/>
        <v>0</v>
      </c>
      <c r="Q7" s="184">
        <f t="shared" si="0"/>
        <v>0</v>
      </c>
      <c r="R7" s="184">
        <f t="shared" si="0"/>
        <v>0</v>
      </c>
      <c r="S7" s="184">
        <f t="shared" si="0"/>
        <v>0</v>
      </c>
      <c r="T7" s="184">
        <f t="shared" si="0"/>
        <v>0</v>
      </c>
      <c r="U7" s="184">
        <f t="shared" si="0"/>
        <v>0</v>
      </c>
      <c r="V7" s="184">
        <f t="shared" si="0"/>
        <v>0</v>
      </c>
      <c r="W7" s="184">
        <f t="shared" si="0"/>
        <v>0</v>
      </c>
      <c r="X7" s="184">
        <f t="shared" si="0"/>
        <v>0</v>
      </c>
      <c r="Y7" s="490">
        <f t="shared" si="0"/>
        <v>0</v>
      </c>
      <c r="Z7" s="169">
        <f t="shared" si="0"/>
        <v>0</v>
      </c>
      <c r="AA7" s="169">
        <f t="shared" si="0"/>
        <v>0</v>
      </c>
      <c r="AB7" s="169">
        <f t="shared" si="0"/>
        <v>0</v>
      </c>
      <c r="AC7" s="185">
        <f>SUM(J7:AB7)</f>
        <v>0</v>
      </c>
      <c r="AD7" s="165"/>
      <c r="AE7" s="123"/>
      <c r="AG7" s="202" t="s">
        <v>63</v>
      </c>
      <c r="AH7" s="203">
        <f>SUM(AH12:AH52)</f>
        <v>0</v>
      </c>
      <c r="AJ7" s="231"/>
      <c r="AK7" s="106"/>
      <c r="AL7" s="400"/>
      <c r="AM7" s="401"/>
      <c r="AN7" s="401"/>
      <c r="AO7" s="401"/>
      <c r="AP7" s="401"/>
      <c r="AQ7" s="401"/>
      <c r="AR7" s="401"/>
      <c r="AS7" s="401"/>
      <c r="AT7" s="401"/>
      <c r="AU7" s="401"/>
      <c r="AV7" s="401"/>
      <c r="AW7" s="401"/>
      <c r="AX7" s="401"/>
      <c r="AY7" s="401"/>
      <c r="AZ7" s="401"/>
      <c r="BA7" s="401"/>
      <c r="BB7" s="401"/>
      <c r="BC7" s="401"/>
      <c r="BD7" s="401"/>
      <c r="BE7" s="107"/>
      <c r="BF7" s="387"/>
      <c r="BG7" s="123"/>
      <c r="BH7" s="387"/>
      <c r="BI7" s="123"/>
      <c r="BJ7" s="387"/>
      <c r="BK7" s="123"/>
      <c r="BL7" s="379"/>
      <c r="BM7" s="123"/>
      <c r="BN7" s="379"/>
      <c r="BO7" s="123"/>
      <c r="BP7" s="379"/>
      <c r="BQ7" s="123"/>
      <c r="BR7" s="379"/>
      <c r="BS7" s="123"/>
      <c r="BT7" s="379"/>
      <c r="BU7" s="123"/>
      <c r="BV7" s="396"/>
      <c r="BW7" s="397"/>
      <c r="BX7" s="396"/>
      <c r="BY7" s="397"/>
      <c r="BZ7" s="396"/>
      <c r="CA7" s="398"/>
      <c r="CC7" s="8">
        <f>SUM(CC12:CC56)</f>
        <v>0</v>
      </c>
      <c r="CD7" s="8">
        <f t="shared" ref="CD7:CV7" si="1">SUM(CD12:CD56)</f>
        <v>0</v>
      </c>
      <c r="CE7" s="8">
        <f t="shared" si="1"/>
        <v>0</v>
      </c>
      <c r="CF7" s="8">
        <f t="shared" si="1"/>
        <v>0</v>
      </c>
      <c r="CG7" s="8">
        <f t="shared" si="1"/>
        <v>0</v>
      </c>
      <c r="CH7" s="8">
        <f t="shared" si="1"/>
        <v>0</v>
      </c>
      <c r="CI7" s="8">
        <f t="shared" si="1"/>
        <v>0</v>
      </c>
      <c r="CJ7" s="8">
        <f t="shared" si="1"/>
        <v>0</v>
      </c>
      <c r="CK7" s="8">
        <f t="shared" si="1"/>
        <v>0</v>
      </c>
      <c r="CL7" s="8">
        <f t="shared" si="1"/>
        <v>0</v>
      </c>
      <c r="CM7" s="8">
        <f t="shared" si="1"/>
        <v>0</v>
      </c>
      <c r="CN7" s="8">
        <f t="shared" si="1"/>
        <v>0</v>
      </c>
      <c r="CO7" s="8">
        <f t="shared" si="1"/>
        <v>0</v>
      </c>
      <c r="CP7" s="8">
        <f t="shared" si="1"/>
        <v>0</v>
      </c>
      <c r="CQ7" s="8">
        <f t="shared" si="1"/>
        <v>0</v>
      </c>
      <c r="CR7" s="8">
        <f t="shared" si="1"/>
        <v>0</v>
      </c>
      <c r="CS7" s="8">
        <f t="shared" si="1"/>
        <v>0</v>
      </c>
      <c r="CT7" s="8">
        <f t="shared" si="1"/>
        <v>0</v>
      </c>
      <c r="CU7" s="8">
        <f t="shared" si="1"/>
        <v>0</v>
      </c>
      <c r="CV7" s="8">
        <f t="shared" si="1"/>
        <v>0</v>
      </c>
    </row>
    <row r="8" spans="1:102" s="5" customFormat="1" ht="60" customHeight="1">
      <c r="A8" s="167"/>
      <c r="B8" s="168"/>
      <c r="C8" s="169" t="s">
        <v>89</v>
      </c>
      <c r="D8" s="170" t="s">
        <v>185</v>
      </c>
      <c r="E8" s="169" t="s">
        <v>90</v>
      </c>
      <c r="F8" s="169" t="s">
        <v>91</v>
      </c>
      <c r="G8" s="180" t="s">
        <v>92</v>
      </c>
      <c r="H8" s="169" t="s">
        <v>93</v>
      </c>
      <c r="I8" s="181" t="s">
        <v>94</v>
      </c>
      <c r="J8" s="188" t="s">
        <v>131</v>
      </c>
      <c r="K8" s="189" t="s">
        <v>26</v>
      </c>
      <c r="L8" s="190" t="s">
        <v>132</v>
      </c>
      <c r="M8" s="191" t="s">
        <v>133</v>
      </c>
      <c r="N8" s="192" t="s">
        <v>134</v>
      </c>
      <c r="O8" s="193" t="s">
        <v>187</v>
      </c>
      <c r="P8" s="283" t="s">
        <v>440</v>
      </c>
      <c r="Q8" s="284" t="s">
        <v>438</v>
      </c>
      <c r="R8" s="285" t="s">
        <v>439</v>
      </c>
      <c r="S8" s="194" t="s">
        <v>135</v>
      </c>
      <c r="T8" s="286" t="s">
        <v>441</v>
      </c>
      <c r="U8" s="195" t="s">
        <v>136</v>
      </c>
      <c r="V8" s="196" t="s">
        <v>137</v>
      </c>
      <c r="W8" s="287" t="s">
        <v>442</v>
      </c>
      <c r="X8" s="478" t="s">
        <v>124</v>
      </c>
      <c r="Y8" s="483" t="s">
        <v>1267</v>
      </c>
      <c r="Z8" s="484" t="s">
        <v>1268</v>
      </c>
      <c r="AA8" s="485" t="s">
        <v>1269</v>
      </c>
      <c r="AB8" s="486" t="s">
        <v>1270</v>
      </c>
      <c r="AC8" s="182" t="s">
        <v>10</v>
      </c>
      <c r="AD8" s="182" t="s">
        <v>11</v>
      </c>
      <c r="AE8" s="183" t="s">
        <v>8</v>
      </c>
      <c r="AG8" s="204" t="s">
        <v>64</v>
      </c>
      <c r="AH8" s="204" t="s">
        <v>65</v>
      </c>
      <c r="AJ8" s="232" t="s">
        <v>4</v>
      </c>
      <c r="AK8" s="228" t="s">
        <v>5</v>
      </c>
      <c r="AL8" s="405" t="s">
        <v>1</v>
      </c>
      <c r="AM8" s="168" t="s">
        <v>2</v>
      </c>
      <c r="AN8" s="173" t="s">
        <v>9</v>
      </c>
      <c r="AO8" s="174" t="s">
        <v>24</v>
      </c>
      <c r="AP8" s="406" t="s">
        <v>3</v>
      </c>
      <c r="AQ8" s="206" t="s">
        <v>13</v>
      </c>
      <c r="AR8" s="283" t="s">
        <v>440</v>
      </c>
      <c r="AS8" s="407" t="s">
        <v>438</v>
      </c>
      <c r="AT8" s="284" t="s">
        <v>439</v>
      </c>
      <c r="AU8" s="408" t="s">
        <v>12</v>
      </c>
      <c r="AV8" s="409" t="s">
        <v>441</v>
      </c>
      <c r="AW8" s="410" t="s">
        <v>15</v>
      </c>
      <c r="AX8" s="179" t="s">
        <v>125</v>
      </c>
      <c r="AY8" s="287" t="s">
        <v>442</v>
      </c>
      <c r="AZ8" s="411" t="s">
        <v>126</v>
      </c>
      <c r="BA8" s="501" t="str">
        <f>Y8</f>
        <v>FLUORO PINK</v>
      </c>
      <c r="BB8" s="502" t="str">
        <f t="shared" ref="BB8:BD8" si="2">Z8</f>
        <v>FLUORO ORANGE</v>
      </c>
      <c r="BC8" s="503" t="str">
        <f t="shared" si="2"/>
        <v>FLUORO YELLOW</v>
      </c>
      <c r="BD8" s="504" t="str">
        <f t="shared" si="2"/>
        <v>FLUORO GREEN</v>
      </c>
      <c r="BE8" s="171" t="s">
        <v>68</v>
      </c>
      <c r="BF8" s="388" t="s">
        <v>75</v>
      </c>
      <c r="BG8" s="370">
        <f>SUM(BG11:BG55)</f>
        <v>0</v>
      </c>
      <c r="BH8" s="388" t="s">
        <v>76</v>
      </c>
      <c r="BI8" s="370">
        <f>SUM(BI11:BI55)</f>
        <v>0</v>
      </c>
      <c r="BJ8" s="388" t="s">
        <v>77</v>
      </c>
      <c r="BK8" s="370">
        <f>SUM(BK11:BK55)</f>
        <v>0</v>
      </c>
      <c r="BL8" s="380" t="s">
        <v>101</v>
      </c>
      <c r="BM8" s="370">
        <f>SUM(BM11:BM55)</f>
        <v>0</v>
      </c>
      <c r="BN8" s="380" t="s">
        <v>102</v>
      </c>
      <c r="BO8" s="370">
        <f>SUM(BO11:BO55)</f>
        <v>0</v>
      </c>
      <c r="BP8" s="380" t="s">
        <v>103</v>
      </c>
      <c r="BQ8" s="370">
        <f>SUM(BQ11:BQ55)</f>
        <v>0</v>
      </c>
      <c r="BR8" s="380" t="s">
        <v>104</v>
      </c>
      <c r="BS8" s="370">
        <f>SUM(BS11:BS55)</f>
        <v>0</v>
      </c>
      <c r="BT8" s="380" t="s">
        <v>105</v>
      </c>
      <c r="BU8" s="370">
        <f>SUM(BU11:BU55)</f>
        <v>0</v>
      </c>
      <c r="BV8" s="381" t="s">
        <v>196</v>
      </c>
      <c r="BW8" s="370">
        <f>SUM(BW11:BW55)</f>
        <v>0</v>
      </c>
      <c r="BX8" s="381" t="s">
        <v>197</v>
      </c>
      <c r="BY8" s="370">
        <f>SUM(BY11:BY55)</f>
        <v>0</v>
      </c>
      <c r="BZ8" s="381" t="s">
        <v>198</v>
      </c>
      <c r="CA8" s="370">
        <f>SUM(CA11:CA55)</f>
        <v>0</v>
      </c>
      <c r="CB8" s="417"/>
      <c r="CC8" s="218" t="s">
        <v>162</v>
      </c>
      <c r="CD8" s="218" t="s">
        <v>79</v>
      </c>
      <c r="CE8" s="218" t="s">
        <v>78</v>
      </c>
      <c r="CF8" s="218" t="s">
        <v>25</v>
      </c>
      <c r="CG8" s="218" t="s">
        <v>73</v>
      </c>
      <c r="CH8" s="218" t="s">
        <v>74</v>
      </c>
      <c r="CI8" s="218" t="s">
        <v>165</v>
      </c>
      <c r="CJ8" s="218" t="s">
        <v>166</v>
      </c>
      <c r="CK8" s="412"/>
      <c r="CL8" s="218" t="s">
        <v>160</v>
      </c>
      <c r="CM8" s="218" t="s">
        <v>161</v>
      </c>
      <c r="CN8" s="412"/>
      <c r="CO8" s="218" t="s">
        <v>80</v>
      </c>
      <c r="CP8" s="218" t="s">
        <v>167</v>
      </c>
      <c r="CQ8" s="218" t="s">
        <v>81</v>
      </c>
      <c r="CR8" s="218" t="s">
        <v>82</v>
      </c>
      <c r="CS8" s="218" t="s">
        <v>83</v>
      </c>
      <c r="CT8" s="218" t="s">
        <v>172</v>
      </c>
      <c r="CU8" s="219" t="s">
        <v>164</v>
      </c>
      <c r="CV8" s="218" t="s">
        <v>166</v>
      </c>
      <c r="CW8" s="8"/>
    </row>
    <row r="9" spans="1:102" s="7" customFormat="1" ht="30" hidden="1" customHeight="1">
      <c r="A9" s="134"/>
      <c r="B9" s="91"/>
      <c r="C9" s="135"/>
      <c r="D9" s="143"/>
      <c r="E9" s="135"/>
      <c r="F9" s="135"/>
      <c r="G9" s="136"/>
      <c r="H9" s="135"/>
      <c r="I9" s="166"/>
      <c r="J9" s="156" t="s">
        <v>106</v>
      </c>
      <c r="K9" s="156" t="s">
        <v>107</v>
      </c>
      <c r="L9" s="156" t="s">
        <v>108</v>
      </c>
      <c r="M9" s="156" t="s">
        <v>109</v>
      </c>
      <c r="N9" s="156" t="s">
        <v>110</v>
      </c>
      <c r="O9" s="156" t="s">
        <v>111</v>
      </c>
      <c r="P9" s="156" t="s">
        <v>443</v>
      </c>
      <c r="Q9" s="156" t="s">
        <v>444</v>
      </c>
      <c r="R9" s="156" t="s">
        <v>445</v>
      </c>
      <c r="S9" s="156" t="s">
        <v>112</v>
      </c>
      <c r="T9" s="156" t="s">
        <v>446</v>
      </c>
      <c r="U9" s="156" t="s">
        <v>122</v>
      </c>
      <c r="V9" s="156" t="s">
        <v>123</v>
      </c>
      <c r="W9" s="156" t="s">
        <v>447</v>
      </c>
      <c r="X9" s="489" t="s">
        <v>130</v>
      </c>
      <c r="Y9" s="487" t="s">
        <v>1273</v>
      </c>
      <c r="Z9" s="488" t="s">
        <v>1274</v>
      </c>
      <c r="AA9" s="488" t="s">
        <v>1275</v>
      </c>
      <c r="AB9" s="488" t="s">
        <v>1276</v>
      </c>
      <c r="AC9" s="92"/>
      <c r="AD9" s="92"/>
      <c r="AE9" s="141"/>
      <c r="AG9" s="144"/>
      <c r="AH9" s="144"/>
      <c r="AJ9" s="233"/>
      <c r="AK9" s="103"/>
      <c r="AL9" s="402"/>
      <c r="AM9" s="8"/>
      <c r="AN9" s="10"/>
      <c r="AO9" s="10"/>
      <c r="AP9" s="10"/>
      <c r="AQ9" s="10"/>
      <c r="AR9" s="10"/>
      <c r="AS9" s="10"/>
      <c r="AT9" s="10"/>
      <c r="AU9" s="403"/>
      <c r="AV9" s="403"/>
      <c r="AW9" s="404"/>
      <c r="AX9" s="404"/>
      <c r="AY9" s="404"/>
      <c r="AZ9" s="404"/>
      <c r="BA9" s="404"/>
      <c r="BB9" s="404"/>
      <c r="BC9" s="404"/>
      <c r="BD9" s="404"/>
      <c r="BE9" s="91"/>
      <c r="BF9" s="389"/>
      <c r="BG9" s="10"/>
      <c r="BH9" s="389"/>
      <c r="BI9" s="10"/>
      <c r="BJ9" s="389"/>
      <c r="BK9" s="10"/>
      <c r="BL9" s="381"/>
      <c r="BM9" s="10"/>
      <c r="BN9" s="381"/>
      <c r="BO9" s="10"/>
      <c r="BP9" s="381"/>
      <c r="BQ9" s="10"/>
      <c r="BR9" s="381"/>
      <c r="BS9" s="10"/>
      <c r="BT9" s="381"/>
      <c r="BU9" s="10"/>
      <c r="BV9" s="381"/>
      <c r="BW9" s="10"/>
      <c r="BX9" s="381"/>
      <c r="BY9" s="10"/>
      <c r="BZ9" s="381"/>
      <c r="CA9" s="5"/>
      <c r="CB9" s="418"/>
      <c r="CC9" s="93"/>
      <c r="CD9" s="93"/>
      <c r="CE9" s="93"/>
      <c r="CF9" s="93"/>
      <c r="CG9" s="93"/>
      <c r="CH9" s="93"/>
      <c r="CI9" s="93"/>
      <c r="CJ9" s="93"/>
      <c r="CK9" s="412"/>
      <c r="CL9" s="93"/>
      <c r="CM9" s="93"/>
      <c r="CN9" s="412"/>
      <c r="CO9" s="93"/>
      <c r="CP9" s="93"/>
      <c r="CQ9" s="93"/>
      <c r="CR9" s="93"/>
      <c r="CS9" s="93"/>
      <c r="CT9" s="93"/>
      <c r="CU9" s="93"/>
      <c r="CV9" s="93"/>
      <c r="CW9" s="91"/>
    </row>
    <row r="10" spans="1:102" s="7" customFormat="1" ht="22.5" hidden="1" customHeight="1">
      <c r="A10" s="134"/>
      <c r="B10" s="91"/>
      <c r="C10" s="135"/>
      <c r="D10" s="143"/>
      <c r="E10" s="135"/>
      <c r="F10" s="135"/>
      <c r="G10" s="136"/>
      <c r="H10" s="135"/>
      <c r="I10" s="295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491"/>
      <c r="Z10" s="296"/>
      <c r="AA10" s="296"/>
      <c r="AB10" s="296"/>
      <c r="AC10" s="92"/>
      <c r="AD10" s="92"/>
      <c r="AE10" s="141"/>
      <c r="AG10" s="144"/>
      <c r="AH10" s="144"/>
      <c r="AJ10" s="233"/>
      <c r="AK10" s="103"/>
      <c r="AL10" s="402"/>
      <c r="AM10" s="8"/>
      <c r="AN10" s="10"/>
      <c r="AO10" s="10"/>
      <c r="AP10" s="10"/>
      <c r="AQ10" s="10"/>
      <c r="AR10" s="10"/>
      <c r="AS10" s="10"/>
      <c r="AT10" s="10"/>
      <c r="AU10" s="403"/>
      <c r="AV10" s="403"/>
      <c r="AW10" s="404"/>
      <c r="AX10" s="404"/>
      <c r="AY10" s="404"/>
      <c r="AZ10" s="404"/>
      <c r="BA10" s="404"/>
      <c r="BB10" s="404"/>
      <c r="BC10" s="404"/>
      <c r="BD10" s="404"/>
      <c r="BE10" s="91"/>
      <c r="BF10" s="389"/>
      <c r="BG10" s="10"/>
      <c r="BH10" s="389"/>
      <c r="BI10" s="10"/>
      <c r="BJ10" s="389"/>
      <c r="BK10" s="10"/>
      <c r="BL10" s="381"/>
      <c r="BM10" s="10"/>
      <c r="BN10" s="381"/>
      <c r="BO10" s="10"/>
      <c r="BP10" s="381"/>
      <c r="BQ10" s="10"/>
      <c r="BR10" s="381"/>
      <c r="BS10" s="10"/>
      <c r="BT10" s="381"/>
      <c r="BU10" s="10"/>
      <c r="BV10" s="381"/>
      <c r="BW10" s="10"/>
      <c r="BX10" s="381"/>
      <c r="BY10" s="10"/>
      <c r="BZ10" s="381"/>
      <c r="CA10" s="5"/>
      <c r="CB10" s="418"/>
      <c r="CC10" s="8"/>
      <c r="CD10" s="93"/>
      <c r="CE10" s="93"/>
      <c r="CF10" s="93"/>
      <c r="CG10" s="93"/>
      <c r="CH10" s="93"/>
      <c r="CI10" s="93"/>
      <c r="CJ10" s="93"/>
      <c r="CK10" s="412"/>
      <c r="CL10" s="93"/>
      <c r="CM10" s="93"/>
      <c r="CN10" s="412"/>
      <c r="CO10" s="93"/>
      <c r="CP10" s="93"/>
      <c r="CQ10" s="93"/>
      <c r="CR10" s="93"/>
      <c r="CS10" s="93"/>
      <c r="CT10" s="93"/>
      <c r="CU10" s="93"/>
      <c r="CV10" s="93"/>
      <c r="CW10" s="91"/>
    </row>
    <row r="11" spans="1:102" s="7" customFormat="1" ht="35.75" customHeight="1">
      <c r="A11" s="467"/>
      <c r="B11" s="93"/>
      <c r="C11" s="288" t="s">
        <v>596</v>
      </c>
      <c r="D11" s="90"/>
      <c r="E11" s="89"/>
      <c r="F11" s="89"/>
      <c r="G11" s="89"/>
      <c r="H11" s="93"/>
      <c r="I11" s="92"/>
      <c r="J11" s="155"/>
      <c r="K11" s="91"/>
      <c r="L11" s="54"/>
      <c r="M11" s="93"/>
      <c r="N11" s="93"/>
      <c r="O11" s="93"/>
      <c r="P11" s="93"/>
      <c r="Q11" s="93"/>
      <c r="R11" s="93"/>
      <c r="S11" s="93"/>
      <c r="T11" s="93"/>
      <c r="U11" s="133"/>
      <c r="V11" s="133"/>
      <c r="W11" s="133"/>
      <c r="X11" s="133"/>
      <c r="Y11" s="492"/>
      <c r="Z11" s="133"/>
      <c r="AA11" s="133"/>
      <c r="AB11" s="133"/>
      <c r="AC11" s="316"/>
      <c r="AD11" s="124"/>
      <c r="AE11" s="124"/>
      <c r="AJ11" s="233"/>
      <c r="AK11" s="160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482"/>
      <c r="BB11" s="482"/>
      <c r="BC11" s="482"/>
      <c r="BD11" s="482"/>
      <c r="BE11" s="233"/>
      <c r="BF11" s="391"/>
      <c r="BG11" s="189"/>
      <c r="BH11" s="391"/>
      <c r="BI11" s="189"/>
      <c r="BJ11" s="391"/>
      <c r="BK11" s="189"/>
      <c r="BL11" s="395"/>
      <c r="BM11" s="189"/>
      <c r="BN11" s="395"/>
      <c r="BO11" s="189"/>
      <c r="BP11" s="395"/>
      <c r="BQ11" s="189"/>
      <c r="BR11" s="395"/>
      <c r="BS11" s="189"/>
      <c r="BT11" s="395"/>
      <c r="BU11" s="189"/>
      <c r="BV11" s="395"/>
      <c r="BW11" s="189"/>
      <c r="BX11" s="395"/>
      <c r="BY11" s="189"/>
      <c r="BZ11" s="395"/>
      <c r="CA11" s="189"/>
      <c r="CB11" s="394"/>
      <c r="CC11" s="168"/>
      <c r="CD11" s="392"/>
      <c r="CE11" s="392"/>
      <c r="CF11" s="392"/>
      <c r="CG11" s="392"/>
      <c r="CH11" s="392"/>
      <c r="CI11" s="392"/>
      <c r="CJ11" s="392"/>
      <c r="CK11" s="415"/>
      <c r="CL11" s="374"/>
      <c r="CM11" s="374"/>
      <c r="CN11" s="395"/>
      <c r="CO11" s="168"/>
      <c r="CP11" s="168"/>
      <c r="CQ11" s="168"/>
      <c r="CR11" s="168"/>
      <c r="CS11" s="168"/>
      <c r="CT11" s="168"/>
      <c r="CU11" s="168"/>
      <c r="CV11" s="168"/>
      <c r="CW11" s="91"/>
    </row>
    <row r="12" spans="1:102" s="5" customFormat="1" ht="57" customHeight="1">
      <c r="A12" s="157" t="s">
        <v>8</v>
      </c>
      <c r="B12" s="142"/>
      <c r="C12" s="260" t="s">
        <v>1231</v>
      </c>
      <c r="D12" s="261"/>
      <c r="E12" s="262" t="s">
        <v>167</v>
      </c>
      <c r="F12" s="263" t="s">
        <v>1258</v>
      </c>
      <c r="G12" s="263">
        <v>15</v>
      </c>
      <c r="H12" s="262" t="s">
        <v>560</v>
      </c>
      <c r="I12" s="264">
        <v>87.619680000000002</v>
      </c>
      <c r="J12" s="329"/>
      <c r="K12" s="336"/>
      <c r="L12" s="313"/>
      <c r="M12" s="329"/>
      <c r="N12" s="336"/>
      <c r="O12" s="314"/>
      <c r="P12" s="314"/>
      <c r="Q12" s="269"/>
      <c r="R12" s="270"/>
      <c r="S12" s="270"/>
      <c r="T12" s="270"/>
      <c r="U12" s="270"/>
      <c r="V12" s="270"/>
      <c r="W12" s="270"/>
      <c r="X12" s="268"/>
      <c r="Y12" s="496"/>
      <c r="Z12" s="269"/>
      <c r="AA12" s="269"/>
      <c r="AB12" s="269"/>
      <c r="AC12" s="495">
        <f>SUM(J12:AB12)*I12</f>
        <v>0</v>
      </c>
      <c r="AD12" s="271" t="str">
        <f>IF(SUM(J12:AB12)&gt;0,"Yes","No")</f>
        <v>No</v>
      </c>
      <c r="AE12" s="272" t="str">
        <f>IF(A12="New","Yes","No")</f>
        <v>Yes</v>
      </c>
      <c r="AG12" s="116">
        <v>1</v>
      </c>
      <c r="AH12" s="117">
        <f>AG12*SUM(J12:AB12)</f>
        <v>0</v>
      </c>
      <c r="AJ12" s="234">
        <v>0.45</v>
      </c>
      <c r="AK12" s="160">
        <f>SUM(J12:AB12)*AJ12</f>
        <v>0</v>
      </c>
      <c r="AL12" s="159">
        <f>J12*$G12</f>
        <v>0</v>
      </c>
      <c r="AM12" s="159">
        <f t="shared" ref="AM12:BD12" si="3">K12*$G12</f>
        <v>0</v>
      </c>
      <c r="AN12" s="159">
        <f t="shared" si="3"/>
        <v>0</v>
      </c>
      <c r="AO12" s="159">
        <f t="shared" si="3"/>
        <v>0</v>
      </c>
      <c r="AP12" s="159">
        <f t="shared" si="3"/>
        <v>0</v>
      </c>
      <c r="AQ12" s="159">
        <f t="shared" si="3"/>
        <v>0</v>
      </c>
      <c r="AR12" s="159">
        <f t="shared" si="3"/>
        <v>0</v>
      </c>
      <c r="AS12" s="159">
        <f t="shared" si="3"/>
        <v>0</v>
      </c>
      <c r="AT12" s="159">
        <f t="shared" si="3"/>
        <v>0</v>
      </c>
      <c r="AU12" s="159">
        <f t="shared" si="3"/>
        <v>0</v>
      </c>
      <c r="AV12" s="159">
        <f t="shared" si="3"/>
        <v>0</v>
      </c>
      <c r="AW12" s="159">
        <f t="shared" si="3"/>
        <v>0</v>
      </c>
      <c r="AX12" s="159">
        <f t="shared" si="3"/>
        <v>0</v>
      </c>
      <c r="AY12" s="159">
        <f t="shared" si="3"/>
        <v>0</v>
      </c>
      <c r="AZ12" s="159">
        <f t="shared" si="3"/>
        <v>0</v>
      </c>
      <c r="BA12" s="159">
        <f t="shared" si="3"/>
        <v>0</v>
      </c>
      <c r="BB12" s="159">
        <f t="shared" si="3"/>
        <v>0</v>
      </c>
      <c r="BC12" s="159">
        <f t="shared" si="3"/>
        <v>0</v>
      </c>
      <c r="BD12" s="159">
        <f t="shared" si="3"/>
        <v>0</v>
      </c>
      <c r="BE12" s="234">
        <v>1</v>
      </c>
      <c r="BF12" s="391">
        <v>30</v>
      </c>
      <c r="BG12" s="189">
        <f>SUM($J12:$AB12)*BF12</f>
        <v>0</v>
      </c>
      <c r="BH12" s="393"/>
      <c r="BI12" s="189">
        <f>SUM($J12:$AB12)*BH12</f>
        <v>0</v>
      </c>
      <c r="BJ12" s="393"/>
      <c r="BK12" s="189">
        <f>SUM($J12:$AB12)*BJ12</f>
        <v>0</v>
      </c>
      <c r="BL12" s="531"/>
      <c r="BM12" s="189">
        <f>SUM($J12:$AB12)*BL12</f>
        <v>0</v>
      </c>
      <c r="BN12" s="383"/>
      <c r="BO12" s="189">
        <f>SUM($J12:$AB12)*BN12</f>
        <v>0</v>
      </c>
      <c r="BP12" s="383"/>
      <c r="BQ12" s="189">
        <f>SUM($J12:$AB12)*BP12</f>
        <v>0</v>
      </c>
      <c r="BR12" s="383"/>
      <c r="BS12" s="189">
        <f>SUM($J12:$AB12)*BR12</f>
        <v>0</v>
      </c>
      <c r="BT12" s="383"/>
      <c r="BU12" s="189">
        <f>SUM($J12:$AB12)*BT12</f>
        <v>0</v>
      </c>
      <c r="BV12" s="383"/>
      <c r="BW12" s="189">
        <f>SUM($J12:$AB12)*BV12</f>
        <v>0</v>
      </c>
      <c r="BX12" s="383"/>
      <c r="BY12" s="189">
        <f>SUM($J12:$AB12)*BX12</f>
        <v>0</v>
      </c>
      <c r="BZ12" s="383"/>
      <c r="CA12" s="189">
        <f>SUM($J12:$AB12)*BZ12</f>
        <v>0</v>
      </c>
      <c r="CB12" s="394"/>
      <c r="CC12" s="168">
        <f>IF(F12="XS",IF(SUM(J12:AB12)&gt;0,SUM(J12:AB12),0),0)*G12</f>
        <v>0</v>
      </c>
      <c r="CD12" s="168">
        <f>IF(F12="S",IF(SUM(J12:AB12)&gt;0,SUM(J12:AB12),0),0)*G12</f>
        <v>0</v>
      </c>
      <c r="CE12" s="168">
        <f>IF(F12="M",IF(SUM(J12:AB12)&gt;0,SUM(J12:AB12),0),0)*G12</f>
        <v>0</v>
      </c>
      <c r="CF12" s="168">
        <f>IF(F12="L",IF(SUM(J12:AB12)&gt;0,SUM(J12:AB12),0),0)*G12</f>
        <v>0</v>
      </c>
      <c r="CG12" s="168">
        <f>IF(F12="XL",IF(SUM(J12:AB12)&gt;0,SUM(J12:AB12),0),0)*G12</f>
        <v>0</v>
      </c>
      <c r="CH12" s="168">
        <f>IF(F12="2XL",IF(SUM(J12:AB12)&gt;0,SUM(J12:AB12),0),0)*G12</f>
        <v>0</v>
      </c>
      <c r="CI12" s="168">
        <f>IF(F12="3XL",IF(SUM(J12:AB12)&gt;0,SUM(J12:AB12),0),0)*G12</f>
        <v>0</v>
      </c>
      <c r="CJ12" s="168">
        <f>IF(F12="various",IF(SUM(J12:AB12)&gt;0,SUM(J12:AB12),0),0)*G12</f>
        <v>0</v>
      </c>
      <c r="CK12" s="395"/>
      <c r="CL12" s="374">
        <f>IF(D12="",IF(SUM(J12:AB12)&gt;0,SUM(J12:AB12),0),0)*G12</f>
        <v>0</v>
      </c>
      <c r="CM12" s="374">
        <f>IF(D12="Dual tex.",IF(SUM(J12:AB12)&gt;0,SUM(J12:AB12),0),0)*G12</f>
        <v>0</v>
      </c>
      <c r="CN12" s="395"/>
      <c r="CO12" s="168">
        <f>IF(E12="sloper",IF(SUM(J12:AB12)&gt;0,SUM(J12:AB12),0),0)*G12</f>
        <v>0</v>
      </c>
      <c r="CP12" s="168">
        <f>IF(E12="footholds",IF(SUM(J12:AB12)&gt;0,SUM(J12:AB12),0),0)*G12</f>
        <v>0</v>
      </c>
      <c r="CQ12" s="168">
        <f>IF(E12="jug",IF(SUM(J12:AB12)&gt;0,SUM(J12:AB12),0),0)*G12</f>
        <v>0</v>
      </c>
      <c r="CR12" s="168">
        <f>IF(E12="edge",IF(SUM(J12:AB12)&gt;0,SUM(J12:AB12),0),0)*G12</f>
        <v>0</v>
      </c>
      <c r="CS12" s="168">
        <f>IF(E12="incut",IF(SUM(J12:AB12)&gt;0,SUM(J12:AB12),0),0)*G12</f>
        <v>0</v>
      </c>
      <c r="CT12" s="168">
        <f>IF(E12="pinch",IF(SUM(J12:AB12)&gt;0,SUM(J12:AB12),0),0)*G12</f>
        <v>0</v>
      </c>
      <c r="CU12" s="168">
        <f>IF(E12="positive",IF(SUM(J12:AB12)&gt;0,SUM(J12:AB12),0),0)*G12</f>
        <v>0</v>
      </c>
      <c r="CV12" s="168">
        <f>IF(E12="various",IF(SUM(J12:AB12)&gt;0,SUM(J12:AB12),0),0)*G12</f>
        <v>0</v>
      </c>
      <c r="CW12" s="8"/>
    </row>
    <row r="13" spans="1:102" s="5" customFormat="1" ht="57" customHeight="1">
      <c r="A13" s="161" t="s">
        <v>8</v>
      </c>
      <c r="B13" s="8"/>
      <c r="C13" s="198" t="s">
        <v>1232</v>
      </c>
      <c r="D13" s="162"/>
      <c r="E13" s="199" t="s">
        <v>167</v>
      </c>
      <c r="F13" s="163" t="s">
        <v>1258</v>
      </c>
      <c r="G13" s="163">
        <v>15</v>
      </c>
      <c r="H13" s="199" t="s">
        <v>560</v>
      </c>
      <c r="I13" s="201">
        <v>87.534479999999988</v>
      </c>
      <c r="J13" s="330"/>
      <c r="K13" s="337"/>
      <c r="L13" s="340"/>
      <c r="M13" s="330"/>
      <c r="N13" s="337"/>
      <c r="O13" s="343"/>
      <c r="P13" s="343"/>
      <c r="Q13" s="346"/>
      <c r="R13" s="331"/>
      <c r="S13" s="331"/>
      <c r="T13" s="331"/>
      <c r="U13" s="331"/>
      <c r="V13" s="331"/>
      <c r="W13" s="331"/>
      <c r="X13" s="479"/>
      <c r="Y13" s="497"/>
      <c r="Z13" s="346"/>
      <c r="AA13" s="346"/>
      <c r="AB13" s="346"/>
      <c r="AC13" s="365">
        <f t="shared" ref="AC13:AC31" si="4">SUM(J13:AB13)*I13</f>
        <v>0</v>
      </c>
      <c r="AD13" s="317" t="str">
        <f t="shared" ref="AD13:AD55" si="5">IF(SUM(J13:AB13)&gt;0,"Yes","No")</f>
        <v>No</v>
      </c>
      <c r="AE13" s="119" t="str">
        <f t="shared" ref="AE13:AE31" si="6">IF(A13="New","Yes","No")</f>
        <v>Yes</v>
      </c>
      <c r="AG13" s="118">
        <v>1</v>
      </c>
      <c r="AH13" s="119">
        <f t="shared" ref="AH13:AH55" si="7">AG13*SUM(J13:AB13)</f>
        <v>0</v>
      </c>
      <c r="AJ13" s="235">
        <v>0.44</v>
      </c>
      <c r="AK13" s="160">
        <f t="shared" ref="AK13:AK55" si="8">SUM(J13:AB13)*AJ13</f>
        <v>0</v>
      </c>
      <c r="AL13" s="159">
        <f t="shared" ref="AL13:AL55" si="9">J13*$G13</f>
        <v>0</v>
      </c>
      <c r="AM13" s="159">
        <f t="shared" ref="AM13:AM55" si="10">K13*$G13</f>
        <v>0</v>
      </c>
      <c r="AN13" s="159">
        <f t="shared" ref="AN13:AN55" si="11">L13*$G13</f>
        <v>0</v>
      </c>
      <c r="AO13" s="159">
        <f t="shared" ref="AO13:AO55" si="12">M13*$G13</f>
        <v>0</v>
      </c>
      <c r="AP13" s="159">
        <f t="shared" ref="AP13:AP55" si="13">N13*$G13</f>
        <v>0</v>
      </c>
      <c r="AQ13" s="159">
        <f t="shared" ref="AQ13:AQ55" si="14">O13*$G13</f>
        <v>0</v>
      </c>
      <c r="AR13" s="159">
        <f t="shared" ref="AR13:AR55" si="15">P13*$G13</f>
        <v>0</v>
      </c>
      <c r="AS13" s="159">
        <f t="shared" ref="AS13:AS55" si="16">Q13*$G13</f>
        <v>0</v>
      </c>
      <c r="AT13" s="159">
        <f t="shared" ref="AT13:AT55" si="17">R13*$G13</f>
        <v>0</v>
      </c>
      <c r="AU13" s="159">
        <f t="shared" ref="AU13:AU55" si="18">S13*$G13</f>
        <v>0</v>
      </c>
      <c r="AV13" s="159">
        <f t="shared" ref="AV13:AV55" si="19">T13*$G13</f>
        <v>0</v>
      </c>
      <c r="AW13" s="159">
        <f t="shared" ref="AW13:AW55" si="20">U13*$G13</f>
        <v>0</v>
      </c>
      <c r="AX13" s="159">
        <f t="shared" ref="AX13:AX55" si="21">V13*$G13</f>
        <v>0</v>
      </c>
      <c r="AY13" s="159">
        <f t="shared" ref="AY13:AY55" si="22">W13*$G13</f>
        <v>0</v>
      </c>
      <c r="AZ13" s="159">
        <f t="shared" ref="AZ13:AZ55" si="23">X13*$G13</f>
        <v>0</v>
      </c>
      <c r="BA13" s="159">
        <f t="shared" ref="BA13:BA55" si="24">Y13*$G13</f>
        <v>0</v>
      </c>
      <c r="BB13" s="159">
        <f t="shared" ref="BB13:BB55" si="25">Z13*$G13</f>
        <v>0</v>
      </c>
      <c r="BC13" s="159">
        <f t="shared" ref="BC13:BC55" si="26">AA13*$G13</f>
        <v>0</v>
      </c>
      <c r="BD13" s="159">
        <f t="shared" ref="BD13:BD55" si="27">AB13*$G13</f>
        <v>0</v>
      </c>
      <c r="BE13" s="235">
        <v>1</v>
      </c>
      <c r="BF13" s="393">
        <v>30</v>
      </c>
      <c r="BG13" s="189">
        <f t="shared" ref="BG13:BG55" si="28">SUM($J13:$AB13)*BF13</f>
        <v>0</v>
      </c>
      <c r="BH13" s="393"/>
      <c r="BI13" s="189">
        <f t="shared" ref="BI13:BI55" si="29">SUM($J13:$AB13)*BH13</f>
        <v>0</v>
      </c>
      <c r="BJ13" s="393"/>
      <c r="BK13" s="189">
        <f t="shared" ref="BK13:BK55" si="30">SUM($J13:$AB13)*BJ13</f>
        <v>0</v>
      </c>
      <c r="BL13" s="383"/>
      <c r="BM13" s="189">
        <f t="shared" ref="BM13:BM31" si="31">SUM($J13:$X13)*BL13</f>
        <v>0</v>
      </c>
      <c r="BN13" s="383"/>
      <c r="BO13" s="189">
        <f t="shared" ref="BO13:BO55" si="32">SUM($J13:$AB13)*BN13</f>
        <v>0</v>
      </c>
      <c r="BP13" s="383"/>
      <c r="BQ13" s="189">
        <f t="shared" ref="BQ13:BQ55" si="33">SUM($J13:$AB13)*BP13</f>
        <v>0</v>
      </c>
      <c r="BR13" s="383"/>
      <c r="BS13" s="189">
        <f t="shared" ref="BS13:BS55" si="34">SUM($J13:$AB13)*BR13</f>
        <v>0</v>
      </c>
      <c r="BT13" s="383"/>
      <c r="BU13" s="189">
        <f t="shared" ref="BU13:BU55" si="35">SUM($J13:$AB13)*BT13</f>
        <v>0</v>
      </c>
      <c r="BV13" s="383"/>
      <c r="BW13" s="189">
        <f t="shared" ref="BW13:BW55" si="36">SUM($J13:$AB13)*BV13</f>
        <v>0</v>
      </c>
      <c r="BX13" s="383"/>
      <c r="BY13" s="189">
        <f t="shared" ref="BY13:BY55" si="37">SUM($J13:$AB13)*BX13</f>
        <v>0</v>
      </c>
      <c r="BZ13" s="383"/>
      <c r="CA13" s="189">
        <f t="shared" ref="CA13:CA55" si="38">SUM($J13:$AB13)*BZ13</f>
        <v>0</v>
      </c>
      <c r="CB13" s="394"/>
      <c r="CC13" s="168">
        <f t="shared" ref="CC13:CC55" si="39">IF(F13="XS",IF(SUM(J13:AB13)&gt;0,SUM(J13:AB13),0),0)*G13</f>
        <v>0</v>
      </c>
      <c r="CD13" s="168">
        <f t="shared" ref="CD13:CD55" si="40">IF(F13="S",IF(SUM(J13:AB13)&gt;0,SUM(J13:AB13),0),0)*G13</f>
        <v>0</v>
      </c>
      <c r="CE13" s="168">
        <f t="shared" ref="CE13:CE55" si="41">IF(F13="M",IF(SUM(J13:AB13)&gt;0,SUM(J13:AB13),0),0)*G13</f>
        <v>0</v>
      </c>
      <c r="CF13" s="168">
        <f t="shared" ref="CF13:CF55" si="42">IF(F13="L",IF(SUM(J13:AB13)&gt;0,SUM(J13:AB13),0),0)*G13</f>
        <v>0</v>
      </c>
      <c r="CG13" s="168">
        <f t="shared" ref="CG13:CG55" si="43">IF(F13="XL",IF(SUM(J13:AB13)&gt;0,SUM(J13:AB13),0),0)*G13</f>
        <v>0</v>
      </c>
      <c r="CH13" s="168">
        <f t="shared" ref="CH13:CH55" si="44">IF(F13="2XL",IF(SUM(J13:AB13)&gt;0,SUM(J13:AB13),0),0)*G13</f>
        <v>0</v>
      </c>
      <c r="CI13" s="168">
        <f t="shared" ref="CI13:CI55" si="45">IF(F13="3XL",IF(SUM(J13:AB13)&gt;0,SUM(J13:AB13),0),0)*G13</f>
        <v>0</v>
      </c>
      <c r="CJ13" s="168">
        <f t="shared" ref="CJ13:CJ55" si="46">IF(F13="various",IF(SUM(J13:AB13)&gt;0,SUM(J13:AB13),0),0)*G13</f>
        <v>0</v>
      </c>
      <c r="CK13" s="395"/>
      <c r="CL13" s="374">
        <f t="shared" ref="CL13:CL55" si="47">IF(D13="",IF(SUM(J13:AB13)&gt;0,SUM(J13:AB13),0),0)*G13</f>
        <v>0</v>
      </c>
      <c r="CM13" s="374">
        <f t="shared" ref="CM13:CM55" si="48">IF(D13="Dual tex.",IF(SUM(J13:AB13)&gt;0,SUM(J13:AB13),0),0)*G13</f>
        <v>0</v>
      </c>
      <c r="CN13" s="395"/>
      <c r="CO13" s="168">
        <f t="shared" ref="CO13:CO55" si="49">IF(E13="sloper",IF(SUM(J13:AB13)&gt;0,SUM(J13:AB13),0),0)*G13</f>
        <v>0</v>
      </c>
      <c r="CP13" s="168">
        <f t="shared" ref="CP13:CP55" si="50">IF(E13="footholds",IF(SUM(J13:AB13)&gt;0,SUM(J13:AB13),0),0)*G13</f>
        <v>0</v>
      </c>
      <c r="CQ13" s="168">
        <f t="shared" ref="CQ13:CQ55" si="51">IF(E13="jug",IF(SUM(J13:AB13)&gt;0,SUM(J13:AB13),0),0)*G13</f>
        <v>0</v>
      </c>
      <c r="CR13" s="168">
        <f t="shared" ref="CR13:CR55" si="52">IF(E13="edge",IF(SUM(J13:AB13)&gt;0,SUM(J13:AB13),0),0)*G13</f>
        <v>0</v>
      </c>
      <c r="CS13" s="168">
        <f t="shared" ref="CS13:CS55" si="53">IF(E13="incut",IF(SUM(J13:AB13)&gt;0,SUM(J13:AB13),0),0)*G13</f>
        <v>0</v>
      </c>
      <c r="CT13" s="168">
        <f t="shared" ref="CT13:CT55" si="54">IF(E13="pinch",IF(SUM(J13:AB13)&gt;0,SUM(J13:AB13),0),0)*G13</f>
        <v>0</v>
      </c>
      <c r="CU13" s="168">
        <f t="shared" ref="CU13:CU55" si="55">IF(E13="positive",IF(SUM(J13:AB13)&gt;0,SUM(J13:AB13),0),0)*G13</f>
        <v>0</v>
      </c>
      <c r="CV13" s="168">
        <f t="shared" ref="CV13:CV55" si="56">IF(E13="various",IF(SUM(J13:AB13)&gt;0,SUM(J13:AB13),0),0)*G13</f>
        <v>0</v>
      </c>
      <c r="CW13" s="8"/>
    </row>
    <row r="14" spans="1:102" s="5" customFormat="1" ht="57" customHeight="1">
      <c r="A14" s="161" t="s">
        <v>8</v>
      </c>
      <c r="B14" s="8"/>
      <c r="C14" s="135" t="s">
        <v>1233</v>
      </c>
      <c r="D14" s="237"/>
      <c r="E14" s="140" t="s">
        <v>167</v>
      </c>
      <c r="F14" s="92" t="s">
        <v>1259</v>
      </c>
      <c r="G14" s="92">
        <v>12</v>
      </c>
      <c r="H14" s="140" t="s">
        <v>560</v>
      </c>
      <c r="I14" s="200">
        <v>84.978479999999976</v>
      </c>
      <c r="J14" s="332"/>
      <c r="K14" s="338"/>
      <c r="L14" s="341"/>
      <c r="M14" s="332"/>
      <c r="N14" s="338"/>
      <c r="O14" s="344"/>
      <c r="P14" s="344"/>
      <c r="Q14" s="347"/>
      <c r="R14" s="333"/>
      <c r="S14" s="333"/>
      <c r="T14" s="333"/>
      <c r="U14" s="333"/>
      <c r="V14" s="333"/>
      <c r="W14" s="333"/>
      <c r="X14" s="186"/>
      <c r="Y14" s="498"/>
      <c r="Z14" s="347"/>
      <c r="AA14" s="347"/>
      <c r="AB14" s="347"/>
      <c r="AC14" s="316">
        <f t="shared" si="4"/>
        <v>0</v>
      </c>
      <c r="AD14" s="91" t="str">
        <f t="shared" si="5"/>
        <v>No</v>
      </c>
      <c r="AE14" s="238" t="str">
        <f t="shared" si="6"/>
        <v>Yes</v>
      </c>
      <c r="AG14" s="118">
        <v>1</v>
      </c>
      <c r="AH14" s="119">
        <f t="shared" si="7"/>
        <v>0</v>
      </c>
      <c r="AJ14" s="235">
        <v>0.59</v>
      </c>
      <c r="AK14" s="160">
        <f t="shared" si="8"/>
        <v>0</v>
      </c>
      <c r="AL14" s="159">
        <f t="shared" si="9"/>
        <v>0</v>
      </c>
      <c r="AM14" s="159">
        <f t="shared" si="10"/>
        <v>0</v>
      </c>
      <c r="AN14" s="159">
        <f t="shared" si="11"/>
        <v>0</v>
      </c>
      <c r="AO14" s="159">
        <f t="shared" si="12"/>
        <v>0</v>
      </c>
      <c r="AP14" s="159">
        <f t="shared" si="13"/>
        <v>0</v>
      </c>
      <c r="AQ14" s="159">
        <f t="shared" si="14"/>
        <v>0</v>
      </c>
      <c r="AR14" s="159">
        <f t="shared" si="15"/>
        <v>0</v>
      </c>
      <c r="AS14" s="159">
        <f t="shared" si="16"/>
        <v>0</v>
      </c>
      <c r="AT14" s="159">
        <f t="shared" si="17"/>
        <v>0</v>
      </c>
      <c r="AU14" s="159">
        <f t="shared" si="18"/>
        <v>0</v>
      </c>
      <c r="AV14" s="159">
        <f t="shared" si="19"/>
        <v>0</v>
      </c>
      <c r="AW14" s="159">
        <f t="shared" si="20"/>
        <v>0</v>
      </c>
      <c r="AX14" s="159">
        <f t="shared" si="21"/>
        <v>0</v>
      </c>
      <c r="AY14" s="159">
        <f t="shared" si="22"/>
        <v>0</v>
      </c>
      <c r="AZ14" s="159">
        <f t="shared" si="23"/>
        <v>0</v>
      </c>
      <c r="BA14" s="159">
        <f t="shared" si="24"/>
        <v>0</v>
      </c>
      <c r="BB14" s="159">
        <f t="shared" si="25"/>
        <v>0</v>
      </c>
      <c r="BC14" s="159">
        <f t="shared" si="26"/>
        <v>0</v>
      </c>
      <c r="BD14" s="159">
        <f t="shared" si="27"/>
        <v>0</v>
      </c>
      <c r="BE14" s="235">
        <v>1</v>
      </c>
      <c r="BF14" s="393">
        <v>24</v>
      </c>
      <c r="BG14" s="189">
        <f t="shared" si="28"/>
        <v>0</v>
      </c>
      <c r="BH14" s="393"/>
      <c r="BI14" s="189">
        <f t="shared" si="29"/>
        <v>0</v>
      </c>
      <c r="BJ14" s="393"/>
      <c r="BK14" s="189">
        <f t="shared" si="30"/>
        <v>0</v>
      </c>
      <c r="BL14" s="383"/>
      <c r="BM14" s="189">
        <f t="shared" si="31"/>
        <v>0</v>
      </c>
      <c r="BN14" s="383"/>
      <c r="BO14" s="189">
        <f t="shared" si="32"/>
        <v>0</v>
      </c>
      <c r="BP14" s="383"/>
      <c r="BQ14" s="189">
        <f t="shared" si="33"/>
        <v>0</v>
      </c>
      <c r="BR14" s="383"/>
      <c r="BS14" s="189">
        <f t="shared" si="34"/>
        <v>0</v>
      </c>
      <c r="BT14" s="383"/>
      <c r="BU14" s="189">
        <f t="shared" si="35"/>
        <v>0</v>
      </c>
      <c r="BV14" s="383"/>
      <c r="BW14" s="189">
        <f t="shared" si="36"/>
        <v>0</v>
      </c>
      <c r="BX14" s="383"/>
      <c r="BY14" s="189">
        <f t="shared" si="37"/>
        <v>0</v>
      </c>
      <c r="BZ14" s="383"/>
      <c r="CA14" s="189">
        <f t="shared" si="38"/>
        <v>0</v>
      </c>
      <c r="CB14" s="394"/>
      <c r="CC14" s="168">
        <f t="shared" si="39"/>
        <v>0</v>
      </c>
      <c r="CD14" s="168">
        <f t="shared" si="40"/>
        <v>0</v>
      </c>
      <c r="CE14" s="168">
        <f t="shared" si="41"/>
        <v>0</v>
      </c>
      <c r="CF14" s="168">
        <f t="shared" si="42"/>
        <v>0</v>
      </c>
      <c r="CG14" s="168">
        <f t="shared" si="43"/>
        <v>0</v>
      </c>
      <c r="CH14" s="168">
        <f t="shared" si="44"/>
        <v>0</v>
      </c>
      <c r="CI14" s="168">
        <f t="shared" si="45"/>
        <v>0</v>
      </c>
      <c r="CJ14" s="168">
        <f t="shared" si="46"/>
        <v>0</v>
      </c>
      <c r="CK14" s="395"/>
      <c r="CL14" s="374">
        <f t="shared" si="47"/>
        <v>0</v>
      </c>
      <c r="CM14" s="374">
        <f t="shared" si="48"/>
        <v>0</v>
      </c>
      <c r="CN14" s="395"/>
      <c r="CO14" s="168">
        <f t="shared" si="49"/>
        <v>0</v>
      </c>
      <c r="CP14" s="168">
        <f t="shared" si="50"/>
        <v>0</v>
      </c>
      <c r="CQ14" s="168">
        <f t="shared" si="51"/>
        <v>0</v>
      </c>
      <c r="CR14" s="168">
        <f t="shared" si="52"/>
        <v>0</v>
      </c>
      <c r="CS14" s="168">
        <f t="shared" si="53"/>
        <v>0</v>
      </c>
      <c r="CT14" s="168">
        <f t="shared" si="54"/>
        <v>0</v>
      </c>
      <c r="CU14" s="168">
        <f t="shared" si="55"/>
        <v>0</v>
      </c>
      <c r="CV14" s="168">
        <f t="shared" si="56"/>
        <v>0</v>
      </c>
      <c r="CW14" s="8"/>
      <c r="CX14" s="558"/>
    </row>
    <row r="15" spans="1:102" s="5" customFormat="1" ht="57" customHeight="1">
      <c r="A15" s="161" t="s">
        <v>8</v>
      </c>
      <c r="B15" s="8"/>
      <c r="C15" s="198" t="s">
        <v>1234</v>
      </c>
      <c r="D15" s="162"/>
      <c r="E15" s="199" t="s">
        <v>167</v>
      </c>
      <c r="F15" s="163" t="s">
        <v>1259</v>
      </c>
      <c r="G15" s="163">
        <v>10</v>
      </c>
      <c r="H15" s="199" t="s">
        <v>560</v>
      </c>
      <c r="I15" s="201">
        <v>85.148879999999991</v>
      </c>
      <c r="J15" s="330"/>
      <c r="K15" s="337"/>
      <c r="L15" s="340"/>
      <c r="M15" s="330"/>
      <c r="N15" s="337"/>
      <c r="O15" s="343"/>
      <c r="P15" s="343"/>
      <c r="Q15" s="346"/>
      <c r="R15" s="331"/>
      <c r="S15" s="331"/>
      <c r="T15" s="331"/>
      <c r="U15" s="331"/>
      <c r="V15" s="331"/>
      <c r="W15" s="331"/>
      <c r="X15" s="479"/>
      <c r="Y15" s="497"/>
      <c r="Z15" s="346"/>
      <c r="AA15" s="346"/>
      <c r="AB15" s="346"/>
      <c r="AC15" s="365">
        <f t="shared" si="4"/>
        <v>0</v>
      </c>
      <c r="AD15" s="317" t="str">
        <f t="shared" si="5"/>
        <v>No</v>
      </c>
      <c r="AE15" s="119" t="str">
        <f t="shared" si="6"/>
        <v>Yes</v>
      </c>
      <c r="AG15" s="118">
        <v>1</v>
      </c>
      <c r="AH15" s="119">
        <f t="shared" si="7"/>
        <v>0</v>
      </c>
      <c r="AJ15" s="235">
        <v>0.91</v>
      </c>
      <c r="AK15" s="160">
        <f t="shared" si="8"/>
        <v>0</v>
      </c>
      <c r="AL15" s="159">
        <f t="shared" si="9"/>
        <v>0</v>
      </c>
      <c r="AM15" s="159">
        <f t="shared" si="10"/>
        <v>0</v>
      </c>
      <c r="AN15" s="159">
        <f t="shared" si="11"/>
        <v>0</v>
      </c>
      <c r="AO15" s="159">
        <f t="shared" si="12"/>
        <v>0</v>
      </c>
      <c r="AP15" s="159">
        <f t="shared" si="13"/>
        <v>0</v>
      </c>
      <c r="AQ15" s="159">
        <f t="shared" si="14"/>
        <v>0</v>
      </c>
      <c r="AR15" s="159">
        <f t="shared" si="15"/>
        <v>0</v>
      </c>
      <c r="AS15" s="159">
        <f t="shared" si="16"/>
        <v>0</v>
      </c>
      <c r="AT15" s="159">
        <f t="shared" si="17"/>
        <v>0</v>
      </c>
      <c r="AU15" s="159">
        <f t="shared" si="18"/>
        <v>0</v>
      </c>
      <c r="AV15" s="159">
        <f t="shared" si="19"/>
        <v>0</v>
      </c>
      <c r="AW15" s="159">
        <f t="shared" si="20"/>
        <v>0</v>
      </c>
      <c r="AX15" s="159">
        <f t="shared" si="21"/>
        <v>0</v>
      </c>
      <c r="AY15" s="159">
        <f t="shared" si="22"/>
        <v>0</v>
      </c>
      <c r="AZ15" s="159">
        <f t="shared" si="23"/>
        <v>0</v>
      </c>
      <c r="BA15" s="159">
        <f t="shared" si="24"/>
        <v>0</v>
      </c>
      <c r="BB15" s="159">
        <f t="shared" si="25"/>
        <v>0</v>
      </c>
      <c r="BC15" s="159">
        <f t="shared" si="26"/>
        <v>0</v>
      </c>
      <c r="BD15" s="159">
        <f t="shared" si="27"/>
        <v>0</v>
      </c>
      <c r="BE15" s="235">
        <v>1</v>
      </c>
      <c r="BF15" s="393">
        <v>20</v>
      </c>
      <c r="BG15" s="189">
        <f t="shared" si="28"/>
        <v>0</v>
      </c>
      <c r="BH15" s="393"/>
      <c r="BI15" s="189">
        <f t="shared" si="29"/>
        <v>0</v>
      </c>
      <c r="BJ15" s="393"/>
      <c r="BK15" s="189">
        <f t="shared" si="30"/>
        <v>0</v>
      </c>
      <c r="BL15" s="383"/>
      <c r="BM15" s="189">
        <f t="shared" si="31"/>
        <v>0</v>
      </c>
      <c r="BN15" s="383"/>
      <c r="BO15" s="189">
        <f t="shared" si="32"/>
        <v>0</v>
      </c>
      <c r="BP15" s="383"/>
      <c r="BQ15" s="189">
        <f t="shared" si="33"/>
        <v>0</v>
      </c>
      <c r="BR15" s="383"/>
      <c r="BS15" s="189">
        <f t="shared" si="34"/>
        <v>0</v>
      </c>
      <c r="BT15" s="383"/>
      <c r="BU15" s="189">
        <f t="shared" si="35"/>
        <v>0</v>
      </c>
      <c r="BV15" s="383"/>
      <c r="BW15" s="189">
        <f t="shared" si="36"/>
        <v>0</v>
      </c>
      <c r="BX15" s="383"/>
      <c r="BY15" s="189">
        <f t="shared" si="37"/>
        <v>0</v>
      </c>
      <c r="BZ15" s="383"/>
      <c r="CA15" s="189">
        <f t="shared" si="38"/>
        <v>0</v>
      </c>
      <c r="CB15" s="394"/>
      <c r="CC15" s="168">
        <f t="shared" si="39"/>
        <v>0</v>
      </c>
      <c r="CD15" s="168">
        <f t="shared" si="40"/>
        <v>0</v>
      </c>
      <c r="CE15" s="168">
        <f t="shared" si="41"/>
        <v>0</v>
      </c>
      <c r="CF15" s="168">
        <f t="shared" si="42"/>
        <v>0</v>
      </c>
      <c r="CG15" s="168">
        <f t="shared" si="43"/>
        <v>0</v>
      </c>
      <c r="CH15" s="168">
        <f t="shared" si="44"/>
        <v>0</v>
      </c>
      <c r="CI15" s="168">
        <f t="shared" si="45"/>
        <v>0</v>
      </c>
      <c r="CJ15" s="168">
        <f t="shared" si="46"/>
        <v>0</v>
      </c>
      <c r="CK15" s="395"/>
      <c r="CL15" s="374">
        <f t="shared" si="47"/>
        <v>0</v>
      </c>
      <c r="CM15" s="374">
        <f t="shared" si="48"/>
        <v>0</v>
      </c>
      <c r="CN15" s="395"/>
      <c r="CO15" s="168">
        <f t="shared" si="49"/>
        <v>0</v>
      </c>
      <c r="CP15" s="168">
        <f t="shared" si="50"/>
        <v>0</v>
      </c>
      <c r="CQ15" s="168">
        <f t="shared" si="51"/>
        <v>0</v>
      </c>
      <c r="CR15" s="168">
        <f t="shared" si="52"/>
        <v>0</v>
      </c>
      <c r="CS15" s="168">
        <f t="shared" si="53"/>
        <v>0</v>
      </c>
      <c r="CT15" s="168">
        <f t="shared" si="54"/>
        <v>0</v>
      </c>
      <c r="CU15" s="168">
        <f t="shared" si="55"/>
        <v>0</v>
      </c>
      <c r="CV15" s="168">
        <f t="shared" si="56"/>
        <v>0</v>
      </c>
      <c r="CW15" s="8"/>
      <c r="CX15" s="558"/>
    </row>
    <row r="16" spans="1:102" s="5" customFormat="1" ht="57" customHeight="1">
      <c r="A16" s="161" t="s">
        <v>8</v>
      </c>
      <c r="B16" s="8"/>
      <c r="C16" s="135" t="s">
        <v>1235</v>
      </c>
      <c r="D16" s="237"/>
      <c r="E16" s="140" t="s">
        <v>1251</v>
      </c>
      <c r="F16" s="92" t="s">
        <v>1260</v>
      </c>
      <c r="G16" s="92">
        <v>10</v>
      </c>
      <c r="H16" s="140" t="s">
        <v>1264</v>
      </c>
      <c r="I16" s="200">
        <v>90.226799999999983</v>
      </c>
      <c r="J16" s="332"/>
      <c r="K16" s="338"/>
      <c r="L16" s="341"/>
      <c r="M16" s="332"/>
      <c r="N16" s="338"/>
      <c r="O16" s="344"/>
      <c r="P16" s="344"/>
      <c r="Q16" s="347"/>
      <c r="R16" s="333"/>
      <c r="S16" s="333"/>
      <c r="T16" s="333"/>
      <c r="U16" s="333"/>
      <c r="V16" s="333"/>
      <c r="W16" s="333"/>
      <c r="X16" s="186"/>
      <c r="Y16" s="498"/>
      <c r="Z16" s="347"/>
      <c r="AA16" s="347"/>
      <c r="AB16" s="347"/>
      <c r="AC16" s="316">
        <f t="shared" si="4"/>
        <v>0</v>
      </c>
      <c r="AD16" s="91" t="str">
        <f t="shared" si="5"/>
        <v>No</v>
      </c>
      <c r="AE16" s="238" t="str">
        <f t="shared" si="6"/>
        <v>Yes</v>
      </c>
      <c r="AG16" s="118">
        <v>1</v>
      </c>
      <c r="AH16" s="119">
        <f t="shared" si="7"/>
        <v>0</v>
      </c>
      <c r="AJ16" s="235">
        <v>1.43</v>
      </c>
      <c r="AK16" s="160">
        <f t="shared" si="8"/>
        <v>0</v>
      </c>
      <c r="AL16" s="159">
        <f t="shared" si="9"/>
        <v>0</v>
      </c>
      <c r="AM16" s="159">
        <f t="shared" si="10"/>
        <v>0</v>
      </c>
      <c r="AN16" s="159">
        <f t="shared" si="11"/>
        <v>0</v>
      </c>
      <c r="AO16" s="159">
        <f t="shared" si="12"/>
        <v>0</v>
      </c>
      <c r="AP16" s="159">
        <f t="shared" si="13"/>
        <v>0</v>
      </c>
      <c r="AQ16" s="159">
        <f t="shared" si="14"/>
        <v>0</v>
      </c>
      <c r="AR16" s="159">
        <f t="shared" si="15"/>
        <v>0</v>
      </c>
      <c r="AS16" s="159">
        <f t="shared" si="16"/>
        <v>0</v>
      </c>
      <c r="AT16" s="159">
        <f t="shared" si="17"/>
        <v>0</v>
      </c>
      <c r="AU16" s="159">
        <f t="shared" si="18"/>
        <v>0</v>
      </c>
      <c r="AV16" s="159">
        <f t="shared" si="19"/>
        <v>0</v>
      </c>
      <c r="AW16" s="159">
        <f t="shared" si="20"/>
        <v>0</v>
      </c>
      <c r="AX16" s="159">
        <f t="shared" si="21"/>
        <v>0</v>
      </c>
      <c r="AY16" s="159">
        <f t="shared" si="22"/>
        <v>0</v>
      </c>
      <c r="AZ16" s="159">
        <f t="shared" si="23"/>
        <v>0</v>
      </c>
      <c r="BA16" s="159">
        <f t="shared" si="24"/>
        <v>0</v>
      </c>
      <c r="BB16" s="159">
        <f t="shared" si="25"/>
        <v>0</v>
      </c>
      <c r="BC16" s="159">
        <f t="shared" si="26"/>
        <v>0</v>
      </c>
      <c r="BD16" s="159">
        <f t="shared" si="27"/>
        <v>0</v>
      </c>
      <c r="BE16" s="235">
        <v>1</v>
      </c>
      <c r="BF16" s="393">
        <v>20</v>
      </c>
      <c r="BG16" s="189">
        <f t="shared" si="28"/>
        <v>0</v>
      </c>
      <c r="BH16" s="393"/>
      <c r="BI16" s="189">
        <f t="shared" si="29"/>
        <v>0</v>
      </c>
      <c r="BJ16" s="393"/>
      <c r="BK16" s="189">
        <f t="shared" si="30"/>
        <v>0</v>
      </c>
      <c r="BL16" s="383">
        <v>10</v>
      </c>
      <c r="BM16" s="189">
        <f t="shared" si="31"/>
        <v>0</v>
      </c>
      <c r="BN16" s="383"/>
      <c r="BO16" s="189">
        <f t="shared" si="32"/>
        <v>0</v>
      </c>
      <c r="BP16" s="383"/>
      <c r="BQ16" s="189">
        <f t="shared" si="33"/>
        <v>0</v>
      </c>
      <c r="BR16" s="383"/>
      <c r="BS16" s="189">
        <f t="shared" si="34"/>
        <v>0</v>
      </c>
      <c r="BT16" s="383"/>
      <c r="BU16" s="189">
        <f t="shared" si="35"/>
        <v>0</v>
      </c>
      <c r="BV16" s="383"/>
      <c r="BW16" s="189">
        <f t="shared" si="36"/>
        <v>0</v>
      </c>
      <c r="BX16" s="383"/>
      <c r="BY16" s="189">
        <f t="shared" si="37"/>
        <v>0</v>
      </c>
      <c r="BZ16" s="383"/>
      <c r="CA16" s="189">
        <f t="shared" si="38"/>
        <v>0</v>
      </c>
      <c r="CB16" s="394"/>
      <c r="CC16" s="168">
        <f t="shared" si="39"/>
        <v>0</v>
      </c>
      <c r="CD16" s="168">
        <f t="shared" si="40"/>
        <v>0</v>
      </c>
      <c r="CE16" s="168">
        <f t="shared" si="41"/>
        <v>0</v>
      </c>
      <c r="CF16" s="168">
        <f t="shared" si="42"/>
        <v>0</v>
      </c>
      <c r="CG16" s="168">
        <f t="shared" si="43"/>
        <v>0</v>
      </c>
      <c r="CH16" s="168">
        <f t="shared" si="44"/>
        <v>0</v>
      </c>
      <c r="CI16" s="168">
        <f t="shared" si="45"/>
        <v>0</v>
      </c>
      <c r="CJ16" s="168">
        <f t="shared" si="46"/>
        <v>0</v>
      </c>
      <c r="CK16" s="395"/>
      <c r="CL16" s="374">
        <f t="shared" si="47"/>
        <v>0</v>
      </c>
      <c r="CM16" s="374">
        <f t="shared" si="48"/>
        <v>0</v>
      </c>
      <c r="CN16" s="395"/>
      <c r="CO16" s="168">
        <f t="shared" si="49"/>
        <v>0</v>
      </c>
      <c r="CP16" s="168">
        <f t="shared" si="50"/>
        <v>0</v>
      </c>
      <c r="CQ16" s="168">
        <f t="shared" si="51"/>
        <v>0</v>
      </c>
      <c r="CR16" s="168">
        <f t="shared" si="52"/>
        <v>0</v>
      </c>
      <c r="CS16" s="168">
        <f t="shared" si="53"/>
        <v>0</v>
      </c>
      <c r="CT16" s="168">
        <f t="shared" si="54"/>
        <v>0</v>
      </c>
      <c r="CU16" s="168">
        <f t="shared" si="55"/>
        <v>0</v>
      </c>
      <c r="CV16" s="168">
        <f t="shared" si="56"/>
        <v>0</v>
      </c>
      <c r="CW16" s="8"/>
      <c r="CX16" s="246"/>
    </row>
    <row r="17" spans="1:102" s="7" customFormat="1" ht="57" customHeight="1">
      <c r="A17" s="161" t="s">
        <v>8</v>
      </c>
      <c r="B17" s="8"/>
      <c r="C17" s="198" t="s">
        <v>1236</v>
      </c>
      <c r="D17" s="162"/>
      <c r="E17" s="199" t="s">
        <v>1252</v>
      </c>
      <c r="F17" s="163" t="s">
        <v>1260</v>
      </c>
      <c r="G17" s="163">
        <v>10</v>
      </c>
      <c r="H17" s="199" t="s">
        <v>1264</v>
      </c>
      <c r="I17" s="201">
        <v>106.15919999999998</v>
      </c>
      <c r="J17" s="330"/>
      <c r="K17" s="337"/>
      <c r="L17" s="340"/>
      <c r="M17" s="330"/>
      <c r="N17" s="337"/>
      <c r="O17" s="343"/>
      <c r="P17" s="343"/>
      <c r="Q17" s="346"/>
      <c r="R17" s="331"/>
      <c r="S17" s="331"/>
      <c r="T17" s="331"/>
      <c r="U17" s="331"/>
      <c r="V17" s="331"/>
      <c r="W17" s="331"/>
      <c r="X17" s="479"/>
      <c r="Y17" s="497"/>
      <c r="Z17" s="346"/>
      <c r="AA17" s="346"/>
      <c r="AB17" s="346"/>
      <c r="AC17" s="365">
        <f t="shared" si="4"/>
        <v>0</v>
      </c>
      <c r="AD17" s="317" t="str">
        <f t="shared" si="5"/>
        <v>No</v>
      </c>
      <c r="AE17" s="119" t="str">
        <f t="shared" si="6"/>
        <v>Yes</v>
      </c>
      <c r="AF17" s="5"/>
      <c r="AG17" s="118">
        <v>1</v>
      </c>
      <c r="AH17" s="119">
        <f t="shared" si="7"/>
        <v>0</v>
      </c>
      <c r="AJ17" s="235">
        <v>3.3</v>
      </c>
      <c r="AK17" s="160">
        <f t="shared" si="8"/>
        <v>0</v>
      </c>
      <c r="AL17" s="159">
        <f t="shared" si="9"/>
        <v>0</v>
      </c>
      <c r="AM17" s="159">
        <f t="shared" si="10"/>
        <v>0</v>
      </c>
      <c r="AN17" s="159">
        <f t="shared" si="11"/>
        <v>0</v>
      </c>
      <c r="AO17" s="159">
        <f t="shared" si="12"/>
        <v>0</v>
      </c>
      <c r="AP17" s="159">
        <f t="shared" si="13"/>
        <v>0</v>
      </c>
      <c r="AQ17" s="159">
        <f t="shared" si="14"/>
        <v>0</v>
      </c>
      <c r="AR17" s="159">
        <f t="shared" si="15"/>
        <v>0</v>
      </c>
      <c r="AS17" s="159">
        <f t="shared" si="16"/>
        <v>0</v>
      </c>
      <c r="AT17" s="159">
        <f t="shared" si="17"/>
        <v>0</v>
      </c>
      <c r="AU17" s="159">
        <f t="shared" si="18"/>
        <v>0</v>
      </c>
      <c r="AV17" s="159">
        <f t="shared" si="19"/>
        <v>0</v>
      </c>
      <c r="AW17" s="159">
        <f t="shared" si="20"/>
        <v>0</v>
      </c>
      <c r="AX17" s="159">
        <f t="shared" si="21"/>
        <v>0</v>
      </c>
      <c r="AY17" s="159">
        <f t="shared" si="22"/>
        <v>0</v>
      </c>
      <c r="AZ17" s="159">
        <f t="shared" si="23"/>
        <v>0</v>
      </c>
      <c r="BA17" s="159">
        <f t="shared" si="24"/>
        <v>0</v>
      </c>
      <c r="BB17" s="159">
        <f t="shared" si="25"/>
        <v>0</v>
      </c>
      <c r="BC17" s="159">
        <f t="shared" si="26"/>
        <v>0</v>
      </c>
      <c r="BD17" s="159">
        <f t="shared" si="27"/>
        <v>0</v>
      </c>
      <c r="BE17" s="235">
        <v>1</v>
      </c>
      <c r="BF17" s="393">
        <v>20</v>
      </c>
      <c r="BG17" s="189">
        <f t="shared" si="28"/>
        <v>0</v>
      </c>
      <c r="BH17" s="393"/>
      <c r="BI17" s="189">
        <f t="shared" si="29"/>
        <v>0</v>
      </c>
      <c r="BJ17" s="393"/>
      <c r="BK17" s="189">
        <f t="shared" si="30"/>
        <v>0</v>
      </c>
      <c r="BL17" s="383"/>
      <c r="BM17" s="189">
        <f t="shared" si="31"/>
        <v>0</v>
      </c>
      <c r="BN17" s="383">
        <v>10</v>
      </c>
      <c r="BO17" s="189">
        <f t="shared" si="32"/>
        <v>0</v>
      </c>
      <c r="BP17" s="383"/>
      <c r="BQ17" s="189">
        <f t="shared" si="33"/>
        <v>0</v>
      </c>
      <c r="BR17" s="383"/>
      <c r="BS17" s="189">
        <f t="shared" si="34"/>
        <v>0</v>
      </c>
      <c r="BT17" s="383"/>
      <c r="BU17" s="189">
        <f t="shared" si="35"/>
        <v>0</v>
      </c>
      <c r="BV17" s="383"/>
      <c r="BW17" s="189">
        <f t="shared" si="36"/>
        <v>0</v>
      </c>
      <c r="BX17" s="383"/>
      <c r="BY17" s="189">
        <f t="shared" si="37"/>
        <v>0</v>
      </c>
      <c r="BZ17" s="383"/>
      <c r="CA17" s="189">
        <f t="shared" si="38"/>
        <v>0</v>
      </c>
      <c r="CB17" s="394"/>
      <c r="CC17" s="168">
        <f t="shared" si="39"/>
        <v>0</v>
      </c>
      <c r="CD17" s="168">
        <f t="shared" si="40"/>
        <v>0</v>
      </c>
      <c r="CE17" s="168">
        <f t="shared" si="41"/>
        <v>0</v>
      </c>
      <c r="CF17" s="168">
        <f t="shared" si="42"/>
        <v>0</v>
      </c>
      <c r="CG17" s="168">
        <f t="shared" si="43"/>
        <v>0</v>
      </c>
      <c r="CH17" s="168">
        <f t="shared" si="44"/>
        <v>0</v>
      </c>
      <c r="CI17" s="168">
        <f t="shared" si="45"/>
        <v>0</v>
      </c>
      <c r="CJ17" s="168">
        <f t="shared" si="46"/>
        <v>0</v>
      </c>
      <c r="CK17" s="395"/>
      <c r="CL17" s="374">
        <f t="shared" si="47"/>
        <v>0</v>
      </c>
      <c r="CM17" s="374">
        <f t="shared" si="48"/>
        <v>0</v>
      </c>
      <c r="CN17" s="395"/>
      <c r="CO17" s="168">
        <f t="shared" si="49"/>
        <v>0</v>
      </c>
      <c r="CP17" s="168">
        <f t="shared" si="50"/>
        <v>0</v>
      </c>
      <c r="CQ17" s="168">
        <f t="shared" si="51"/>
        <v>0</v>
      </c>
      <c r="CR17" s="168">
        <f t="shared" si="52"/>
        <v>0</v>
      </c>
      <c r="CS17" s="168">
        <f t="shared" si="53"/>
        <v>0</v>
      </c>
      <c r="CT17" s="168">
        <f t="shared" si="54"/>
        <v>0</v>
      </c>
      <c r="CU17" s="168">
        <f t="shared" si="55"/>
        <v>0</v>
      </c>
      <c r="CV17" s="168">
        <f t="shared" si="56"/>
        <v>0</v>
      </c>
      <c r="CW17" s="8"/>
      <c r="CX17" s="246"/>
    </row>
    <row r="18" spans="1:102" s="7" customFormat="1" ht="57" customHeight="1">
      <c r="A18" s="161" t="s">
        <v>8</v>
      </c>
      <c r="B18" s="8"/>
      <c r="C18" s="135" t="s">
        <v>1237</v>
      </c>
      <c r="D18" s="237"/>
      <c r="E18" s="140" t="s">
        <v>1252</v>
      </c>
      <c r="F18" s="92" t="s">
        <v>1260</v>
      </c>
      <c r="G18" s="92">
        <v>10</v>
      </c>
      <c r="H18" s="140" t="s">
        <v>1264</v>
      </c>
      <c r="I18" s="200">
        <v>114.16799999999999</v>
      </c>
      <c r="J18" s="332"/>
      <c r="K18" s="338"/>
      <c r="L18" s="341"/>
      <c r="M18" s="332"/>
      <c r="N18" s="338"/>
      <c r="O18" s="344"/>
      <c r="P18" s="344"/>
      <c r="Q18" s="347"/>
      <c r="R18" s="333"/>
      <c r="S18" s="333"/>
      <c r="T18" s="333"/>
      <c r="U18" s="333"/>
      <c r="V18" s="333"/>
      <c r="W18" s="333"/>
      <c r="X18" s="186"/>
      <c r="Y18" s="498"/>
      <c r="Z18" s="347"/>
      <c r="AA18" s="347"/>
      <c r="AB18" s="347"/>
      <c r="AC18" s="316">
        <f t="shared" si="4"/>
        <v>0</v>
      </c>
      <c r="AD18" s="91" t="str">
        <f t="shared" si="5"/>
        <v>No</v>
      </c>
      <c r="AE18" s="238" t="str">
        <f t="shared" si="6"/>
        <v>Yes</v>
      </c>
      <c r="AF18" s="5"/>
      <c r="AG18" s="118">
        <v>1</v>
      </c>
      <c r="AH18" s="119">
        <f t="shared" si="7"/>
        <v>0</v>
      </c>
      <c r="AJ18" s="235">
        <v>4.24</v>
      </c>
      <c r="AK18" s="160">
        <f t="shared" si="8"/>
        <v>0</v>
      </c>
      <c r="AL18" s="159">
        <f t="shared" si="9"/>
        <v>0</v>
      </c>
      <c r="AM18" s="159">
        <f t="shared" si="10"/>
        <v>0</v>
      </c>
      <c r="AN18" s="159">
        <f t="shared" si="11"/>
        <v>0</v>
      </c>
      <c r="AO18" s="159">
        <f t="shared" si="12"/>
        <v>0</v>
      </c>
      <c r="AP18" s="159">
        <f t="shared" si="13"/>
        <v>0</v>
      </c>
      <c r="AQ18" s="159">
        <f t="shared" si="14"/>
        <v>0</v>
      </c>
      <c r="AR18" s="159">
        <f t="shared" si="15"/>
        <v>0</v>
      </c>
      <c r="AS18" s="159">
        <f t="shared" si="16"/>
        <v>0</v>
      </c>
      <c r="AT18" s="159">
        <f t="shared" si="17"/>
        <v>0</v>
      </c>
      <c r="AU18" s="159">
        <f t="shared" si="18"/>
        <v>0</v>
      </c>
      <c r="AV18" s="159">
        <f t="shared" si="19"/>
        <v>0</v>
      </c>
      <c r="AW18" s="159">
        <f t="shared" si="20"/>
        <v>0</v>
      </c>
      <c r="AX18" s="159">
        <f t="shared" si="21"/>
        <v>0</v>
      </c>
      <c r="AY18" s="159">
        <f t="shared" si="22"/>
        <v>0</v>
      </c>
      <c r="AZ18" s="159">
        <f t="shared" si="23"/>
        <v>0</v>
      </c>
      <c r="BA18" s="159">
        <f t="shared" si="24"/>
        <v>0</v>
      </c>
      <c r="BB18" s="159">
        <f t="shared" si="25"/>
        <v>0</v>
      </c>
      <c r="BC18" s="159">
        <f t="shared" si="26"/>
        <v>0</v>
      </c>
      <c r="BD18" s="159">
        <f t="shared" si="27"/>
        <v>0</v>
      </c>
      <c r="BE18" s="235">
        <v>1</v>
      </c>
      <c r="BF18" s="393">
        <v>20</v>
      </c>
      <c r="BG18" s="189">
        <f t="shared" si="28"/>
        <v>0</v>
      </c>
      <c r="BH18" s="393"/>
      <c r="BI18" s="189">
        <f t="shared" si="29"/>
        <v>0</v>
      </c>
      <c r="BJ18" s="393"/>
      <c r="BK18" s="189">
        <f t="shared" si="30"/>
        <v>0</v>
      </c>
      <c r="BL18" s="383"/>
      <c r="BM18" s="189">
        <f t="shared" si="31"/>
        <v>0</v>
      </c>
      <c r="BN18" s="383">
        <v>10</v>
      </c>
      <c r="BO18" s="189">
        <f t="shared" si="32"/>
        <v>0</v>
      </c>
      <c r="BP18" s="383"/>
      <c r="BQ18" s="189">
        <f t="shared" si="33"/>
        <v>0</v>
      </c>
      <c r="BR18" s="383"/>
      <c r="BS18" s="189">
        <f t="shared" si="34"/>
        <v>0</v>
      </c>
      <c r="BT18" s="383"/>
      <c r="BU18" s="189">
        <f t="shared" si="35"/>
        <v>0</v>
      </c>
      <c r="BV18" s="383"/>
      <c r="BW18" s="189">
        <f t="shared" si="36"/>
        <v>0</v>
      </c>
      <c r="BX18" s="383"/>
      <c r="BY18" s="189">
        <f t="shared" si="37"/>
        <v>0</v>
      </c>
      <c r="BZ18" s="383"/>
      <c r="CA18" s="189">
        <f t="shared" si="38"/>
        <v>0</v>
      </c>
      <c r="CB18" s="394"/>
      <c r="CC18" s="168">
        <f t="shared" si="39"/>
        <v>0</v>
      </c>
      <c r="CD18" s="168">
        <f t="shared" si="40"/>
        <v>0</v>
      </c>
      <c r="CE18" s="168">
        <f t="shared" si="41"/>
        <v>0</v>
      </c>
      <c r="CF18" s="168">
        <f t="shared" si="42"/>
        <v>0</v>
      </c>
      <c r="CG18" s="168">
        <f t="shared" si="43"/>
        <v>0</v>
      </c>
      <c r="CH18" s="168">
        <f t="shared" si="44"/>
        <v>0</v>
      </c>
      <c r="CI18" s="168">
        <f t="shared" si="45"/>
        <v>0</v>
      </c>
      <c r="CJ18" s="168">
        <f t="shared" si="46"/>
        <v>0</v>
      </c>
      <c r="CK18" s="395"/>
      <c r="CL18" s="374">
        <f t="shared" si="47"/>
        <v>0</v>
      </c>
      <c r="CM18" s="374">
        <f t="shared" si="48"/>
        <v>0</v>
      </c>
      <c r="CN18" s="395"/>
      <c r="CO18" s="168">
        <f t="shared" si="49"/>
        <v>0</v>
      </c>
      <c r="CP18" s="168">
        <f t="shared" si="50"/>
        <v>0</v>
      </c>
      <c r="CQ18" s="168">
        <f t="shared" si="51"/>
        <v>0</v>
      </c>
      <c r="CR18" s="168">
        <f t="shared" si="52"/>
        <v>0</v>
      </c>
      <c r="CS18" s="168">
        <f t="shared" si="53"/>
        <v>0</v>
      </c>
      <c r="CT18" s="168">
        <f t="shared" si="54"/>
        <v>0</v>
      </c>
      <c r="CU18" s="168">
        <f t="shared" si="55"/>
        <v>0</v>
      </c>
      <c r="CV18" s="168">
        <f t="shared" si="56"/>
        <v>0</v>
      </c>
      <c r="CW18" s="8"/>
      <c r="CX18" s="246"/>
    </row>
    <row r="19" spans="1:102" s="5" customFormat="1" ht="57" customHeight="1">
      <c r="A19" s="161" t="s">
        <v>8</v>
      </c>
      <c r="B19" s="8"/>
      <c r="C19" s="198" t="s">
        <v>1238</v>
      </c>
      <c r="D19" s="162"/>
      <c r="E19" s="199" t="s">
        <v>1252</v>
      </c>
      <c r="F19" s="163" t="s">
        <v>1260</v>
      </c>
      <c r="G19" s="163">
        <v>10</v>
      </c>
      <c r="H19" s="199" t="s">
        <v>1264</v>
      </c>
      <c r="I19" s="201">
        <v>124.56239999999998</v>
      </c>
      <c r="J19" s="330"/>
      <c r="K19" s="337"/>
      <c r="L19" s="340"/>
      <c r="M19" s="330"/>
      <c r="N19" s="337"/>
      <c r="O19" s="343"/>
      <c r="P19" s="343"/>
      <c r="Q19" s="346"/>
      <c r="R19" s="331"/>
      <c r="S19" s="331"/>
      <c r="T19" s="331"/>
      <c r="U19" s="331"/>
      <c r="V19" s="331"/>
      <c r="W19" s="331"/>
      <c r="X19" s="479"/>
      <c r="Y19" s="497"/>
      <c r="Z19" s="346"/>
      <c r="AA19" s="346"/>
      <c r="AB19" s="346"/>
      <c r="AC19" s="365">
        <f t="shared" si="4"/>
        <v>0</v>
      </c>
      <c r="AD19" s="317" t="str">
        <f t="shared" si="5"/>
        <v>No</v>
      </c>
      <c r="AE19" s="119" t="str">
        <f t="shared" si="6"/>
        <v>Yes</v>
      </c>
      <c r="AG19" s="118">
        <v>1</v>
      </c>
      <c r="AH19" s="119">
        <f t="shared" si="7"/>
        <v>0</v>
      </c>
      <c r="AJ19" s="235">
        <v>5.46</v>
      </c>
      <c r="AK19" s="160">
        <f t="shared" si="8"/>
        <v>0</v>
      </c>
      <c r="AL19" s="159">
        <f t="shared" si="9"/>
        <v>0</v>
      </c>
      <c r="AM19" s="159">
        <f t="shared" si="10"/>
        <v>0</v>
      </c>
      <c r="AN19" s="159">
        <f t="shared" si="11"/>
        <v>0</v>
      </c>
      <c r="AO19" s="159">
        <f t="shared" si="12"/>
        <v>0</v>
      </c>
      <c r="AP19" s="159">
        <f t="shared" si="13"/>
        <v>0</v>
      </c>
      <c r="AQ19" s="159">
        <f t="shared" si="14"/>
        <v>0</v>
      </c>
      <c r="AR19" s="159">
        <f t="shared" si="15"/>
        <v>0</v>
      </c>
      <c r="AS19" s="159">
        <f t="shared" si="16"/>
        <v>0</v>
      </c>
      <c r="AT19" s="159">
        <f t="shared" si="17"/>
        <v>0</v>
      </c>
      <c r="AU19" s="159">
        <f t="shared" si="18"/>
        <v>0</v>
      </c>
      <c r="AV19" s="159">
        <f t="shared" si="19"/>
        <v>0</v>
      </c>
      <c r="AW19" s="159">
        <f t="shared" si="20"/>
        <v>0</v>
      </c>
      <c r="AX19" s="159">
        <f t="shared" si="21"/>
        <v>0</v>
      </c>
      <c r="AY19" s="159">
        <f t="shared" si="22"/>
        <v>0</v>
      </c>
      <c r="AZ19" s="159">
        <f t="shared" si="23"/>
        <v>0</v>
      </c>
      <c r="BA19" s="159">
        <f t="shared" si="24"/>
        <v>0</v>
      </c>
      <c r="BB19" s="159">
        <f t="shared" si="25"/>
        <v>0</v>
      </c>
      <c r="BC19" s="159">
        <f t="shared" si="26"/>
        <v>0</v>
      </c>
      <c r="BD19" s="159">
        <f t="shared" si="27"/>
        <v>0</v>
      </c>
      <c r="BE19" s="235">
        <v>1</v>
      </c>
      <c r="BF19" s="391">
        <v>20</v>
      </c>
      <c r="BG19" s="189">
        <f t="shared" si="28"/>
        <v>0</v>
      </c>
      <c r="BH19" s="393"/>
      <c r="BI19" s="189">
        <f t="shared" si="29"/>
        <v>0</v>
      </c>
      <c r="BJ19" s="393"/>
      <c r="BK19" s="189">
        <f t="shared" si="30"/>
        <v>0</v>
      </c>
      <c r="BL19" s="383"/>
      <c r="BM19" s="189">
        <f t="shared" si="31"/>
        <v>0</v>
      </c>
      <c r="BN19" s="383">
        <v>10</v>
      </c>
      <c r="BO19" s="189">
        <f t="shared" si="32"/>
        <v>0</v>
      </c>
      <c r="BP19" s="383"/>
      <c r="BQ19" s="189">
        <f t="shared" si="33"/>
        <v>0</v>
      </c>
      <c r="BR19" s="383"/>
      <c r="BS19" s="189">
        <f t="shared" si="34"/>
        <v>0</v>
      </c>
      <c r="BT19" s="383"/>
      <c r="BU19" s="189">
        <f t="shared" si="35"/>
        <v>0</v>
      </c>
      <c r="BV19" s="383"/>
      <c r="BW19" s="189">
        <f t="shared" si="36"/>
        <v>0</v>
      </c>
      <c r="BX19" s="383"/>
      <c r="BY19" s="189">
        <f t="shared" si="37"/>
        <v>0</v>
      </c>
      <c r="BZ19" s="383"/>
      <c r="CA19" s="189">
        <f t="shared" si="38"/>
        <v>0</v>
      </c>
      <c r="CB19" s="394"/>
      <c r="CC19" s="168">
        <f t="shared" si="39"/>
        <v>0</v>
      </c>
      <c r="CD19" s="168">
        <f t="shared" si="40"/>
        <v>0</v>
      </c>
      <c r="CE19" s="168">
        <f t="shared" si="41"/>
        <v>0</v>
      </c>
      <c r="CF19" s="168">
        <f t="shared" si="42"/>
        <v>0</v>
      </c>
      <c r="CG19" s="168">
        <f t="shared" si="43"/>
        <v>0</v>
      </c>
      <c r="CH19" s="168">
        <f t="shared" si="44"/>
        <v>0</v>
      </c>
      <c r="CI19" s="168">
        <f t="shared" si="45"/>
        <v>0</v>
      </c>
      <c r="CJ19" s="168">
        <f t="shared" si="46"/>
        <v>0</v>
      </c>
      <c r="CK19" s="395"/>
      <c r="CL19" s="374">
        <f t="shared" si="47"/>
        <v>0</v>
      </c>
      <c r="CM19" s="374">
        <f t="shared" si="48"/>
        <v>0</v>
      </c>
      <c r="CN19" s="395"/>
      <c r="CO19" s="168">
        <f t="shared" si="49"/>
        <v>0</v>
      </c>
      <c r="CP19" s="168">
        <f t="shared" si="50"/>
        <v>0</v>
      </c>
      <c r="CQ19" s="168">
        <f t="shared" si="51"/>
        <v>0</v>
      </c>
      <c r="CR19" s="168">
        <f t="shared" si="52"/>
        <v>0</v>
      </c>
      <c r="CS19" s="168">
        <f t="shared" si="53"/>
        <v>0</v>
      </c>
      <c r="CT19" s="168">
        <f t="shared" si="54"/>
        <v>0</v>
      </c>
      <c r="CU19" s="168">
        <f t="shared" si="55"/>
        <v>0</v>
      </c>
      <c r="CV19" s="168">
        <f t="shared" si="56"/>
        <v>0</v>
      </c>
      <c r="CW19" s="8"/>
    </row>
    <row r="20" spans="1:102" s="5" customFormat="1" ht="57" customHeight="1">
      <c r="A20" s="161" t="s">
        <v>8</v>
      </c>
      <c r="B20" s="8"/>
      <c r="C20" s="135" t="s">
        <v>1239</v>
      </c>
      <c r="D20" s="237"/>
      <c r="E20" s="140" t="s">
        <v>1252</v>
      </c>
      <c r="F20" s="92" t="s">
        <v>1260</v>
      </c>
      <c r="G20" s="92">
        <v>10</v>
      </c>
      <c r="H20" s="140" t="s">
        <v>1264</v>
      </c>
      <c r="I20" s="200">
        <v>113.65679999999998</v>
      </c>
      <c r="J20" s="332"/>
      <c r="K20" s="338"/>
      <c r="L20" s="341"/>
      <c r="M20" s="332"/>
      <c r="N20" s="338"/>
      <c r="O20" s="344"/>
      <c r="P20" s="344"/>
      <c r="Q20" s="347"/>
      <c r="R20" s="333"/>
      <c r="S20" s="333"/>
      <c r="T20" s="333"/>
      <c r="U20" s="333"/>
      <c r="V20" s="333"/>
      <c r="W20" s="333"/>
      <c r="X20" s="186"/>
      <c r="Y20" s="498"/>
      <c r="Z20" s="347"/>
      <c r="AA20" s="347"/>
      <c r="AB20" s="347"/>
      <c r="AC20" s="316">
        <f t="shared" si="4"/>
        <v>0</v>
      </c>
      <c r="AD20" s="91" t="str">
        <f t="shared" si="5"/>
        <v>No</v>
      </c>
      <c r="AE20" s="238" t="str">
        <f t="shared" si="6"/>
        <v>Yes</v>
      </c>
      <c r="AG20" s="118">
        <v>1</v>
      </c>
      <c r="AH20" s="119">
        <f t="shared" si="7"/>
        <v>0</v>
      </c>
      <c r="AJ20" s="235">
        <v>4.18</v>
      </c>
      <c r="AK20" s="160">
        <f t="shared" si="8"/>
        <v>0</v>
      </c>
      <c r="AL20" s="159">
        <f t="shared" si="9"/>
        <v>0</v>
      </c>
      <c r="AM20" s="159">
        <f t="shared" si="10"/>
        <v>0</v>
      </c>
      <c r="AN20" s="159">
        <f t="shared" si="11"/>
        <v>0</v>
      </c>
      <c r="AO20" s="159">
        <f t="shared" si="12"/>
        <v>0</v>
      </c>
      <c r="AP20" s="159">
        <f t="shared" si="13"/>
        <v>0</v>
      </c>
      <c r="AQ20" s="159">
        <f t="shared" si="14"/>
        <v>0</v>
      </c>
      <c r="AR20" s="159">
        <f t="shared" si="15"/>
        <v>0</v>
      </c>
      <c r="AS20" s="159">
        <f t="shared" si="16"/>
        <v>0</v>
      </c>
      <c r="AT20" s="159">
        <f t="shared" si="17"/>
        <v>0</v>
      </c>
      <c r="AU20" s="159">
        <f t="shared" si="18"/>
        <v>0</v>
      </c>
      <c r="AV20" s="159">
        <f t="shared" si="19"/>
        <v>0</v>
      </c>
      <c r="AW20" s="159">
        <f t="shared" si="20"/>
        <v>0</v>
      </c>
      <c r="AX20" s="159">
        <f t="shared" si="21"/>
        <v>0</v>
      </c>
      <c r="AY20" s="159">
        <f t="shared" si="22"/>
        <v>0</v>
      </c>
      <c r="AZ20" s="159">
        <f t="shared" si="23"/>
        <v>0</v>
      </c>
      <c r="BA20" s="159">
        <f t="shared" si="24"/>
        <v>0</v>
      </c>
      <c r="BB20" s="159">
        <f t="shared" si="25"/>
        <v>0</v>
      </c>
      <c r="BC20" s="159">
        <f t="shared" si="26"/>
        <v>0</v>
      </c>
      <c r="BD20" s="159">
        <f t="shared" si="27"/>
        <v>0</v>
      </c>
      <c r="BE20" s="235">
        <v>1</v>
      </c>
      <c r="BF20" s="391">
        <v>20</v>
      </c>
      <c r="BG20" s="189">
        <f t="shared" si="28"/>
        <v>0</v>
      </c>
      <c r="BH20" s="393"/>
      <c r="BI20" s="189">
        <f t="shared" si="29"/>
        <v>0</v>
      </c>
      <c r="BJ20" s="393"/>
      <c r="BK20" s="189">
        <f t="shared" si="30"/>
        <v>0</v>
      </c>
      <c r="BL20" s="383"/>
      <c r="BM20" s="189">
        <f t="shared" si="31"/>
        <v>0</v>
      </c>
      <c r="BN20" s="383">
        <v>10</v>
      </c>
      <c r="BO20" s="189">
        <f t="shared" si="32"/>
        <v>0</v>
      </c>
      <c r="BP20" s="383"/>
      <c r="BQ20" s="189">
        <f t="shared" si="33"/>
        <v>0</v>
      </c>
      <c r="BR20" s="383"/>
      <c r="BS20" s="189">
        <f t="shared" si="34"/>
        <v>0</v>
      </c>
      <c r="BT20" s="383"/>
      <c r="BU20" s="189">
        <f t="shared" si="35"/>
        <v>0</v>
      </c>
      <c r="BV20" s="383"/>
      <c r="BW20" s="189">
        <f t="shared" si="36"/>
        <v>0</v>
      </c>
      <c r="BX20" s="383"/>
      <c r="BY20" s="189">
        <f t="shared" si="37"/>
        <v>0</v>
      </c>
      <c r="BZ20" s="383"/>
      <c r="CA20" s="189">
        <f t="shared" si="38"/>
        <v>0</v>
      </c>
      <c r="CB20" s="394"/>
      <c r="CC20" s="168">
        <f t="shared" si="39"/>
        <v>0</v>
      </c>
      <c r="CD20" s="168">
        <f t="shared" si="40"/>
        <v>0</v>
      </c>
      <c r="CE20" s="168">
        <f t="shared" si="41"/>
        <v>0</v>
      </c>
      <c r="CF20" s="168">
        <f t="shared" si="42"/>
        <v>0</v>
      </c>
      <c r="CG20" s="168">
        <f t="shared" si="43"/>
        <v>0</v>
      </c>
      <c r="CH20" s="168">
        <f t="shared" si="44"/>
        <v>0</v>
      </c>
      <c r="CI20" s="168">
        <f t="shared" si="45"/>
        <v>0</v>
      </c>
      <c r="CJ20" s="168">
        <f t="shared" si="46"/>
        <v>0</v>
      </c>
      <c r="CK20" s="395"/>
      <c r="CL20" s="374">
        <f t="shared" si="47"/>
        <v>0</v>
      </c>
      <c r="CM20" s="374">
        <f t="shared" si="48"/>
        <v>0</v>
      </c>
      <c r="CN20" s="395"/>
      <c r="CO20" s="168">
        <f t="shared" si="49"/>
        <v>0</v>
      </c>
      <c r="CP20" s="168">
        <f t="shared" si="50"/>
        <v>0</v>
      </c>
      <c r="CQ20" s="168">
        <f t="shared" si="51"/>
        <v>0</v>
      </c>
      <c r="CR20" s="168">
        <f t="shared" si="52"/>
        <v>0</v>
      </c>
      <c r="CS20" s="168">
        <f t="shared" si="53"/>
        <v>0</v>
      </c>
      <c r="CT20" s="168">
        <f t="shared" si="54"/>
        <v>0</v>
      </c>
      <c r="CU20" s="168">
        <f t="shared" si="55"/>
        <v>0</v>
      </c>
      <c r="CV20" s="168">
        <f t="shared" si="56"/>
        <v>0</v>
      </c>
      <c r="CW20" s="8"/>
    </row>
    <row r="21" spans="1:102" s="7" customFormat="1" ht="57" customHeight="1">
      <c r="A21" s="161" t="s">
        <v>8</v>
      </c>
      <c r="B21" s="8"/>
      <c r="C21" s="198" t="s">
        <v>1240</v>
      </c>
      <c r="D21" s="162"/>
      <c r="E21" s="199" t="s">
        <v>1252</v>
      </c>
      <c r="F21" s="163" t="s">
        <v>1260</v>
      </c>
      <c r="G21" s="163">
        <v>10</v>
      </c>
      <c r="H21" s="199" t="s">
        <v>1264</v>
      </c>
      <c r="I21" s="201">
        <v>115.446</v>
      </c>
      <c r="J21" s="330"/>
      <c r="K21" s="337"/>
      <c r="L21" s="340"/>
      <c r="M21" s="330"/>
      <c r="N21" s="337"/>
      <c r="O21" s="343"/>
      <c r="P21" s="343"/>
      <c r="Q21" s="346"/>
      <c r="R21" s="331"/>
      <c r="S21" s="331"/>
      <c r="T21" s="331"/>
      <c r="U21" s="331"/>
      <c r="V21" s="331"/>
      <c r="W21" s="331"/>
      <c r="X21" s="479"/>
      <c r="Y21" s="497"/>
      <c r="Z21" s="346"/>
      <c r="AA21" s="346"/>
      <c r="AB21" s="346"/>
      <c r="AC21" s="365">
        <f t="shared" si="4"/>
        <v>0</v>
      </c>
      <c r="AD21" s="317" t="str">
        <f t="shared" si="5"/>
        <v>No</v>
      </c>
      <c r="AE21" s="119" t="str">
        <f t="shared" si="6"/>
        <v>Yes</v>
      </c>
      <c r="AF21" s="5"/>
      <c r="AG21" s="118">
        <v>1</v>
      </c>
      <c r="AH21" s="119">
        <f t="shared" si="7"/>
        <v>0</v>
      </c>
      <c r="AJ21" s="235">
        <v>4.3899999999999997</v>
      </c>
      <c r="AK21" s="160">
        <f t="shared" si="8"/>
        <v>0</v>
      </c>
      <c r="AL21" s="159">
        <f t="shared" si="9"/>
        <v>0</v>
      </c>
      <c r="AM21" s="159">
        <f t="shared" si="10"/>
        <v>0</v>
      </c>
      <c r="AN21" s="159">
        <f t="shared" si="11"/>
        <v>0</v>
      </c>
      <c r="AO21" s="159">
        <f t="shared" si="12"/>
        <v>0</v>
      </c>
      <c r="AP21" s="159">
        <f t="shared" si="13"/>
        <v>0</v>
      </c>
      <c r="AQ21" s="159">
        <f t="shared" si="14"/>
        <v>0</v>
      </c>
      <c r="AR21" s="159">
        <f t="shared" si="15"/>
        <v>0</v>
      </c>
      <c r="AS21" s="159">
        <f t="shared" si="16"/>
        <v>0</v>
      </c>
      <c r="AT21" s="159">
        <f t="shared" si="17"/>
        <v>0</v>
      </c>
      <c r="AU21" s="159">
        <f t="shared" si="18"/>
        <v>0</v>
      </c>
      <c r="AV21" s="159">
        <f t="shared" si="19"/>
        <v>0</v>
      </c>
      <c r="AW21" s="159">
        <f t="shared" si="20"/>
        <v>0</v>
      </c>
      <c r="AX21" s="159">
        <f t="shared" si="21"/>
        <v>0</v>
      </c>
      <c r="AY21" s="159">
        <f t="shared" si="22"/>
        <v>0</v>
      </c>
      <c r="AZ21" s="159">
        <f t="shared" si="23"/>
        <v>0</v>
      </c>
      <c r="BA21" s="159">
        <f t="shared" si="24"/>
        <v>0</v>
      </c>
      <c r="BB21" s="159">
        <f t="shared" si="25"/>
        <v>0</v>
      </c>
      <c r="BC21" s="159">
        <f t="shared" si="26"/>
        <v>0</v>
      </c>
      <c r="BD21" s="159">
        <f t="shared" si="27"/>
        <v>0</v>
      </c>
      <c r="BE21" s="235">
        <v>1</v>
      </c>
      <c r="BF21" s="391">
        <v>20</v>
      </c>
      <c r="BG21" s="189">
        <f t="shared" si="28"/>
        <v>0</v>
      </c>
      <c r="BH21" s="393"/>
      <c r="BI21" s="189">
        <f t="shared" si="29"/>
        <v>0</v>
      </c>
      <c r="BJ21" s="393"/>
      <c r="BK21" s="189">
        <f t="shared" si="30"/>
        <v>0</v>
      </c>
      <c r="BL21" s="383"/>
      <c r="BM21" s="189">
        <f t="shared" si="31"/>
        <v>0</v>
      </c>
      <c r="BN21" s="383">
        <v>10</v>
      </c>
      <c r="BO21" s="189">
        <f t="shared" si="32"/>
        <v>0</v>
      </c>
      <c r="BP21" s="383"/>
      <c r="BQ21" s="189">
        <f t="shared" si="33"/>
        <v>0</v>
      </c>
      <c r="BR21" s="383"/>
      <c r="BS21" s="189">
        <f t="shared" si="34"/>
        <v>0</v>
      </c>
      <c r="BT21" s="383"/>
      <c r="BU21" s="189">
        <f t="shared" si="35"/>
        <v>0</v>
      </c>
      <c r="BV21" s="383"/>
      <c r="BW21" s="189">
        <f t="shared" si="36"/>
        <v>0</v>
      </c>
      <c r="BX21" s="383"/>
      <c r="BY21" s="189">
        <f t="shared" si="37"/>
        <v>0</v>
      </c>
      <c r="BZ21" s="383"/>
      <c r="CA21" s="189">
        <f t="shared" si="38"/>
        <v>0</v>
      </c>
      <c r="CB21" s="394"/>
      <c r="CC21" s="168">
        <f t="shared" si="39"/>
        <v>0</v>
      </c>
      <c r="CD21" s="168">
        <f t="shared" si="40"/>
        <v>0</v>
      </c>
      <c r="CE21" s="168">
        <f t="shared" si="41"/>
        <v>0</v>
      </c>
      <c r="CF21" s="168">
        <f t="shared" si="42"/>
        <v>0</v>
      </c>
      <c r="CG21" s="168">
        <f t="shared" si="43"/>
        <v>0</v>
      </c>
      <c r="CH21" s="168">
        <f t="shared" si="44"/>
        <v>0</v>
      </c>
      <c r="CI21" s="168">
        <f t="shared" si="45"/>
        <v>0</v>
      </c>
      <c r="CJ21" s="168">
        <f t="shared" si="46"/>
        <v>0</v>
      </c>
      <c r="CK21" s="395"/>
      <c r="CL21" s="374">
        <f t="shared" si="47"/>
        <v>0</v>
      </c>
      <c r="CM21" s="374">
        <f t="shared" si="48"/>
        <v>0</v>
      </c>
      <c r="CN21" s="395"/>
      <c r="CO21" s="168">
        <f t="shared" si="49"/>
        <v>0</v>
      </c>
      <c r="CP21" s="168">
        <f t="shared" si="50"/>
        <v>0</v>
      </c>
      <c r="CQ21" s="168">
        <f t="shared" si="51"/>
        <v>0</v>
      </c>
      <c r="CR21" s="168">
        <f t="shared" si="52"/>
        <v>0</v>
      </c>
      <c r="CS21" s="168">
        <f t="shared" si="53"/>
        <v>0</v>
      </c>
      <c r="CT21" s="168">
        <f t="shared" si="54"/>
        <v>0</v>
      </c>
      <c r="CU21" s="168">
        <f t="shared" si="55"/>
        <v>0</v>
      </c>
      <c r="CV21" s="168">
        <f t="shared" si="56"/>
        <v>0</v>
      </c>
      <c r="CW21" s="8"/>
    </row>
    <row r="22" spans="1:102" s="7" customFormat="1" ht="57" customHeight="1">
      <c r="A22" s="161" t="s">
        <v>8</v>
      </c>
      <c r="B22" s="8"/>
      <c r="C22" s="135" t="s">
        <v>1241</v>
      </c>
      <c r="D22" s="237"/>
      <c r="E22" s="140" t="s">
        <v>1253</v>
      </c>
      <c r="F22" s="8" t="s">
        <v>1262</v>
      </c>
      <c r="G22" s="92">
        <v>4</v>
      </c>
      <c r="H22" s="140" t="s">
        <v>1264</v>
      </c>
      <c r="I22" s="200">
        <v>112.16068800000001</v>
      </c>
      <c r="J22" s="332"/>
      <c r="K22" s="338"/>
      <c r="L22" s="341"/>
      <c r="M22" s="332"/>
      <c r="N22" s="338"/>
      <c r="O22" s="344"/>
      <c r="P22" s="344"/>
      <c r="Q22" s="347"/>
      <c r="R22" s="333"/>
      <c r="S22" s="333"/>
      <c r="T22" s="333"/>
      <c r="U22" s="333"/>
      <c r="V22" s="333"/>
      <c r="W22" s="333"/>
      <c r="X22" s="186"/>
      <c r="Y22" s="498"/>
      <c r="Z22" s="347"/>
      <c r="AA22" s="347"/>
      <c r="AB22" s="347"/>
      <c r="AC22" s="316">
        <f t="shared" si="4"/>
        <v>0</v>
      </c>
      <c r="AD22" s="91" t="str">
        <f t="shared" si="5"/>
        <v>No</v>
      </c>
      <c r="AE22" s="238" t="str">
        <f t="shared" si="6"/>
        <v>Yes</v>
      </c>
      <c r="AF22" s="5"/>
      <c r="AG22" s="118">
        <v>1</v>
      </c>
      <c r="AH22" s="119">
        <f t="shared" si="7"/>
        <v>0</v>
      </c>
      <c r="AJ22" s="235">
        <v>4.95</v>
      </c>
      <c r="AK22" s="160">
        <f t="shared" si="8"/>
        <v>0</v>
      </c>
      <c r="AL22" s="159">
        <f t="shared" si="9"/>
        <v>0</v>
      </c>
      <c r="AM22" s="159">
        <f t="shared" si="10"/>
        <v>0</v>
      </c>
      <c r="AN22" s="159">
        <f t="shared" si="11"/>
        <v>0</v>
      </c>
      <c r="AO22" s="159">
        <f t="shared" si="12"/>
        <v>0</v>
      </c>
      <c r="AP22" s="159">
        <f t="shared" si="13"/>
        <v>0</v>
      </c>
      <c r="AQ22" s="159">
        <f t="shared" si="14"/>
        <v>0</v>
      </c>
      <c r="AR22" s="159">
        <f t="shared" si="15"/>
        <v>0</v>
      </c>
      <c r="AS22" s="159">
        <f t="shared" si="16"/>
        <v>0</v>
      </c>
      <c r="AT22" s="159">
        <f t="shared" si="17"/>
        <v>0</v>
      </c>
      <c r="AU22" s="159">
        <f t="shared" si="18"/>
        <v>0</v>
      </c>
      <c r="AV22" s="159">
        <f t="shared" si="19"/>
        <v>0</v>
      </c>
      <c r="AW22" s="159">
        <f t="shared" si="20"/>
        <v>0</v>
      </c>
      <c r="AX22" s="159">
        <f t="shared" si="21"/>
        <v>0</v>
      </c>
      <c r="AY22" s="159">
        <f t="shared" si="22"/>
        <v>0</v>
      </c>
      <c r="AZ22" s="159">
        <f t="shared" si="23"/>
        <v>0</v>
      </c>
      <c r="BA22" s="159">
        <f t="shared" si="24"/>
        <v>0</v>
      </c>
      <c r="BB22" s="159">
        <f t="shared" si="25"/>
        <v>0</v>
      </c>
      <c r="BC22" s="159">
        <f t="shared" si="26"/>
        <v>0</v>
      </c>
      <c r="BD22" s="159">
        <f t="shared" si="27"/>
        <v>0</v>
      </c>
      <c r="BE22" s="235">
        <v>1</v>
      </c>
      <c r="BF22" s="391">
        <v>6</v>
      </c>
      <c r="BG22" s="189">
        <f t="shared" si="28"/>
        <v>0</v>
      </c>
      <c r="BH22" s="393">
        <v>2</v>
      </c>
      <c r="BI22" s="189">
        <f t="shared" si="29"/>
        <v>0</v>
      </c>
      <c r="BJ22" s="393"/>
      <c r="BK22" s="189">
        <f t="shared" si="30"/>
        <v>0</v>
      </c>
      <c r="BL22" s="383"/>
      <c r="BM22" s="189">
        <f t="shared" si="31"/>
        <v>0</v>
      </c>
      <c r="BN22" s="383"/>
      <c r="BO22" s="189">
        <f t="shared" si="32"/>
        <v>0</v>
      </c>
      <c r="BP22" s="383">
        <v>5</v>
      </c>
      <c r="BQ22" s="189">
        <f t="shared" si="33"/>
        <v>0</v>
      </c>
      <c r="BR22" s="383"/>
      <c r="BS22" s="189">
        <f t="shared" si="34"/>
        <v>0</v>
      </c>
      <c r="BT22" s="383"/>
      <c r="BU22" s="189">
        <f t="shared" si="35"/>
        <v>0</v>
      </c>
      <c r="BV22" s="383"/>
      <c r="BW22" s="189">
        <f t="shared" si="36"/>
        <v>0</v>
      </c>
      <c r="BX22" s="383"/>
      <c r="BY22" s="189">
        <f t="shared" si="37"/>
        <v>0</v>
      </c>
      <c r="BZ22" s="383"/>
      <c r="CA22" s="189">
        <f t="shared" si="38"/>
        <v>0</v>
      </c>
      <c r="CB22" s="394"/>
      <c r="CC22" s="168">
        <f t="shared" si="39"/>
        <v>0</v>
      </c>
      <c r="CD22" s="168">
        <f t="shared" si="40"/>
        <v>0</v>
      </c>
      <c r="CE22" s="168">
        <f t="shared" si="41"/>
        <v>0</v>
      </c>
      <c r="CF22" s="168">
        <f t="shared" si="42"/>
        <v>0</v>
      </c>
      <c r="CG22" s="168">
        <f t="shared" si="43"/>
        <v>0</v>
      </c>
      <c r="CH22" s="168">
        <f t="shared" si="44"/>
        <v>0</v>
      </c>
      <c r="CI22" s="168">
        <f t="shared" si="45"/>
        <v>0</v>
      </c>
      <c r="CJ22" s="168">
        <f t="shared" si="46"/>
        <v>0</v>
      </c>
      <c r="CK22" s="395"/>
      <c r="CL22" s="374">
        <f t="shared" si="47"/>
        <v>0</v>
      </c>
      <c r="CM22" s="374">
        <f t="shared" si="48"/>
        <v>0</v>
      </c>
      <c r="CN22" s="395"/>
      <c r="CO22" s="168">
        <f t="shared" si="49"/>
        <v>0</v>
      </c>
      <c r="CP22" s="168">
        <f t="shared" si="50"/>
        <v>0</v>
      </c>
      <c r="CQ22" s="168">
        <f t="shared" si="51"/>
        <v>0</v>
      </c>
      <c r="CR22" s="168">
        <f t="shared" si="52"/>
        <v>0</v>
      </c>
      <c r="CS22" s="168">
        <f t="shared" si="53"/>
        <v>0</v>
      </c>
      <c r="CT22" s="168">
        <f t="shared" si="54"/>
        <v>0</v>
      </c>
      <c r="CU22" s="168">
        <f t="shared" si="55"/>
        <v>0</v>
      </c>
      <c r="CV22" s="168">
        <f t="shared" si="56"/>
        <v>0</v>
      </c>
      <c r="CW22" s="8"/>
    </row>
    <row r="23" spans="1:102" s="7" customFormat="1" ht="57" customHeight="1">
      <c r="A23" s="161" t="s">
        <v>8</v>
      </c>
      <c r="B23" s="8"/>
      <c r="C23" s="198" t="s">
        <v>1242</v>
      </c>
      <c r="D23" s="162"/>
      <c r="E23" s="199" t="s">
        <v>1253</v>
      </c>
      <c r="F23" s="317" t="s">
        <v>1262</v>
      </c>
      <c r="G23" s="163">
        <v>4</v>
      </c>
      <c r="H23" s="199" t="s">
        <v>1264</v>
      </c>
      <c r="I23" s="201">
        <v>113.35348799999998</v>
      </c>
      <c r="J23" s="330"/>
      <c r="K23" s="337"/>
      <c r="L23" s="340"/>
      <c r="M23" s="330"/>
      <c r="N23" s="337"/>
      <c r="O23" s="343"/>
      <c r="P23" s="343"/>
      <c r="Q23" s="346"/>
      <c r="R23" s="331"/>
      <c r="S23" s="331"/>
      <c r="T23" s="331"/>
      <c r="U23" s="331"/>
      <c r="V23" s="331"/>
      <c r="W23" s="331"/>
      <c r="X23" s="479"/>
      <c r="Y23" s="497"/>
      <c r="Z23" s="346"/>
      <c r="AA23" s="346"/>
      <c r="AB23" s="346"/>
      <c r="AC23" s="365">
        <f t="shared" si="4"/>
        <v>0</v>
      </c>
      <c r="AD23" s="317" t="str">
        <f t="shared" si="5"/>
        <v>No</v>
      </c>
      <c r="AE23" s="119" t="str">
        <f t="shared" si="6"/>
        <v>Yes</v>
      </c>
      <c r="AF23" s="5"/>
      <c r="AG23" s="118">
        <v>1</v>
      </c>
      <c r="AH23" s="119">
        <f t="shared" si="7"/>
        <v>0</v>
      </c>
      <c r="AJ23" s="235">
        <v>5.09</v>
      </c>
      <c r="AK23" s="160">
        <f t="shared" si="8"/>
        <v>0</v>
      </c>
      <c r="AL23" s="159">
        <f t="shared" si="9"/>
        <v>0</v>
      </c>
      <c r="AM23" s="159">
        <f t="shared" si="10"/>
        <v>0</v>
      </c>
      <c r="AN23" s="159">
        <f t="shared" si="11"/>
        <v>0</v>
      </c>
      <c r="AO23" s="159">
        <f t="shared" si="12"/>
        <v>0</v>
      </c>
      <c r="AP23" s="159">
        <f t="shared" si="13"/>
        <v>0</v>
      </c>
      <c r="AQ23" s="159">
        <f t="shared" si="14"/>
        <v>0</v>
      </c>
      <c r="AR23" s="159">
        <f t="shared" si="15"/>
        <v>0</v>
      </c>
      <c r="AS23" s="159">
        <f t="shared" si="16"/>
        <v>0</v>
      </c>
      <c r="AT23" s="159">
        <f t="shared" si="17"/>
        <v>0</v>
      </c>
      <c r="AU23" s="159">
        <f t="shared" si="18"/>
        <v>0</v>
      </c>
      <c r="AV23" s="159">
        <f t="shared" si="19"/>
        <v>0</v>
      </c>
      <c r="AW23" s="159">
        <f t="shared" si="20"/>
        <v>0</v>
      </c>
      <c r="AX23" s="159">
        <f t="shared" si="21"/>
        <v>0</v>
      </c>
      <c r="AY23" s="159">
        <f t="shared" si="22"/>
        <v>0</v>
      </c>
      <c r="AZ23" s="159">
        <f t="shared" si="23"/>
        <v>0</v>
      </c>
      <c r="BA23" s="159">
        <f t="shared" si="24"/>
        <v>0</v>
      </c>
      <c r="BB23" s="159">
        <f t="shared" si="25"/>
        <v>0</v>
      </c>
      <c r="BC23" s="159">
        <f t="shared" si="26"/>
        <v>0</v>
      </c>
      <c r="BD23" s="159">
        <f t="shared" si="27"/>
        <v>0</v>
      </c>
      <c r="BE23" s="235">
        <v>1</v>
      </c>
      <c r="BF23" s="391">
        <v>7</v>
      </c>
      <c r="BG23" s="189">
        <f t="shared" si="28"/>
        <v>0</v>
      </c>
      <c r="BH23" s="393">
        <v>2</v>
      </c>
      <c r="BI23" s="189">
        <f t="shared" si="29"/>
        <v>0</v>
      </c>
      <c r="BJ23" s="393"/>
      <c r="BK23" s="189">
        <f t="shared" si="30"/>
        <v>0</v>
      </c>
      <c r="BL23" s="383"/>
      <c r="BM23" s="189">
        <f t="shared" si="31"/>
        <v>0</v>
      </c>
      <c r="BN23" s="383"/>
      <c r="BO23" s="189">
        <f t="shared" si="32"/>
        <v>0</v>
      </c>
      <c r="BP23" s="383">
        <v>4</v>
      </c>
      <c r="BQ23" s="189">
        <f t="shared" si="33"/>
        <v>0</v>
      </c>
      <c r="BR23" s="383"/>
      <c r="BS23" s="189">
        <f t="shared" si="34"/>
        <v>0</v>
      </c>
      <c r="BT23" s="383"/>
      <c r="BU23" s="189">
        <f t="shared" si="35"/>
        <v>0</v>
      </c>
      <c r="BV23" s="383"/>
      <c r="BW23" s="189">
        <f t="shared" si="36"/>
        <v>0</v>
      </c>
      <c r="BX23" s="383"/>
      <c r="BY23" s="189">
        <f t="shared" si="37"/>
        <v>0</v>
      </c>
      <c r="BZ23" s="383"/>
      <c r="CA23" s="189">
        <f t="shared" si="38"/>
        <v>0</v>
      </c>
      <c r="CB23" s="394"/>
      <c r="CC23" s="168">
        <f t="shared" si="39"/>
        <v>0</v>
      </c>
      <c r="CD23" s="168">
        <f t="shared" si="40"/>
        <v>0</v>
      </c>
      <c r="CE23" s="168">
        <f t="shared" si="41"/>
        <v>0</v>
      </c>
      <c r="CF23" s="168">
        <f t="shared" si="42"/>
        <v>0</v>
      </c>
      <c r="CG23" s="168">
        <f t="shared" si="43"/>
        <v>0</v>
      </c>
      <c r="CH23" s="168">
        <f t="shared" si="44"/>
        <v>0</v>
      </c>
      <c r="CI23" s="168">
        <f t="shared" si="45"/>
        <v>0</v>
      </c>
      <c r="CJ23" s="168">
        <f t="shared" si="46"/>
        <v>0</v>
      </c>
      <c r="CK23" s="395"/>
      <c r="CL23" s="374">
        <f t="shared" si="47"/>
        <v>0</v>
      </c>
      <c r="CM23" s="374">
        <f t="shared" si="48"/>
        <v>0</v>
      </c>
      <c r="CN23" s="395"/>
      <c r="CO23" s="168">
        <f t="shared" si="49"/>
        <v>0</v>
      </c>
      <c r="CP23" s="168">
        <f t="shared" si="50"/>
        <v>0</v>
      </c>
      <c r="CQ23" s="168">
        <f t="shared" si="51"/>
        <v>0</v>
      </c>
      <c r="CR23" s="168">
        <f t="shared" si="52"/>
        <v>0</v>
      </c>
      <c r="CS23" s="168">
        <f t="shared" si="53"/>
        <v>0</v>
      </c>
      <c r="CT23" s="168">
        <f t="shared" si="54"/>
        <v>0</v>
      </c>
      <c r="CU23" s="168">
        <f t="shared" si="55"/>
        <v>0</v>
      </c>
      <c r="CV23" s="168">
        <f t="shared" si="56"/>
        <v>0</v>
      </c>
      <c r="CW23" s="8"/>
    </row>
    <row r="24" spans="1:102" s="5" customFormat="1" ht="57" customHeight="1">
      <c r="A24" s="161" t="s">
        <v>8</v>
      </c>
      <c r="B24" s="8"/>
      <c r="C24" s="135" t="s">
        <v>1243</v>
      </c>
      <c r="D24" s="237"/>
      <c r="E24" s="140" t="s">
        <v>1254</v>
      </c>
      <c r="F24" s="92" t="s">
        <v>1261</v>
      </c>
      <c r="G24" s="92">
        <v>5</v>
      </c>
      <c r="H24" s="140" t="s">
        <v>1264</v>
      </c>
      <c r="I24" s="200">
        <v>122.44943999999998</v>
      </c>
      <c r="J24" s="332"/>
      <c r="K24" s="338"/>
      <c r="L24" s="341"/>
      <c r="M24" s="332"/>
      <c r="N24" s="338"/>
      <c r="O24" s="344"/>
      <c r="P24" s="344"/>
      <c r="Q24" s="347"/>
      <c r="R24" s="333"/>
      <c r="S24" s="333"/>
      <c r="T24" s="333"/>
      <c r="U24" s="333"/>
      <c r="V24" s="333"/>
      <c r="W24" s="333"/>
      <c r="X24" s="186"/>
      <c r="Y24" s="498"/>
      <c r="Z24" s="347"/>
      <c r="AA24" s="347"/>
      <c r="AB24" s="347"/>
      <c r="AC24" s="316">
        <f t="shared" si="4"/>
        <v>0</v>
      </c>
      <c r="AD24" s="91" t="str">
        <f t="shared" si="5"/>
        <v>No</v>
      </c>
      <c r="AE24" s="238" t="str">
        <f t="shared" si="6"/>
        <v>Yes</v>
      </c>
      <c r="AG24" s="118">
        <v>1</v>
      </c>
      <c r="AH24" s="119">
        <f t="shared" si="7"/>
        <v>0</v>
      </c>
      <c r="AJ24" s="235">
        <v>6</v>
      </c>
      <c r="AK24" s="160">
        <f t="shared" si="8"/>
        <v>0</v>
      </c>
      <c r="AL24" s="159">
        <f t="shared" si="9"/>
        <v>0</v>
      </c>
      <c r="AM24" s="159">
        <f t="shared" si="10"/>
        <v>0</v>
      </c>
      <c r="AN24" s="159">
        <f t="shared" si="11"/>
        <v>0</v>
      </c>
      <c r="AO24" s="159">
        <f t="shared" si="12"/>
        <v>0</v>
      </c>
      <c r="AP24" s="159">
        <f t="shared" si="13"/>
        <v>0</v>
      </c>
      <c r="AQ24" s="159">
        <f t="shared" si="14"/>
        <v>0</v>
      </c>
      <c r="AR24" s="159">
        <f t="shared" si="15"/>
        <v>0</v>
      </c>
      <c r="AS24" s="159">
        <f t="shared" si="16"/>
        <v>0</v>
      </c>
      <c r="AT24" s="159">
        <f t="shared" si="17"/>
        <v>0</v>
      </c>
      <c r="AU24" s="159">
        <f t="shared" si="18"/>
        <v>0</v>
      </c>
      <c r="AV24" s="159">
        <f t="shared" si="19"/>
        <v>0</v>
      </c>
      <c r="AW24" s="159">
        <f t="shared" si="20"/>
        <v>0</v>
      </c>
      <c r="AX24" s="159">
        <f t="shared" si="21"/>
        <v>0</v>
      </c>
      <c r="AY24" s="159">
        <f t="shared" si="22"/>
        <v>0</v>
      </c>
      <c r="AZ24" s="159">
        <f t="shared" si="23"/>
        <v>0</v>
      </c>
      <c r="BA24" s="159">
        <f t="shared" si="24"/>
        <v>0</v>
      </c>
      <c r="BB24" s="159">
        <f t="shared" si="25"/>
        <v>0</v>
      </c>
      <c r="BC24" s="159">
        <f t="shared" si="26"/>
        <v>0</v>
      </c>
      <c r="BD24" s="159">
        <f t="shared" si="27"/>
        <v>0</v>
      </c>
      <c r="BE24" s="235">
        <v>1</v>
      </c>
      <c r="BF24" s="391">
        <v>14</v>
      </c>
      <c r="BG24" s="189">
        <f t="shared" si="28"/>
        <v>0</v>
      </c>
      <c r="BH24" s="393">
        <v>1</v>
      </c>
      <c r="BI24" s="189">
        <f t="shared" si="29"/>
        <v>0</v>
      </c>
      <c r="BJ24" s="393"/>
      <c r="BK24" s="189">
        <f t="shared" si="30"/>
        <v>0</v>
      </c>
      <c r="BL24" s="383"/>
      <c r="BM24" s="189">
        <f t="shared" si="31"/>
        <v>0</v>
      </c>
      <c r="BN24" s="383"/>
      <c r="BO24" s="189">
        <f t="shared" si="32"/>
        <v>0</v>
      </c>
      <c r="BP24" s="383">
        <v>5</v>
      </c>
      <c r="BQ24" s="189">
        <f t="shared" si="33"/>
        <v>0</v>
      </c>
      <c r="BR24" s="383"/>
      <c r="BS24" s="189">
        <f t="shared" si="34"/>
        <v>0</v>
      </c>
      <c r="BT24" s="383"/>
      <c r="BU24" s="189">
        <f t="shared" si="35"/>
        <v>0</v>
      </c>
      <c r="BV24" s="383"/>
      <c r="BW24" s="189">
        <f t="shared" si="36"/>
        <v>0</v>
      </c>
      <c r="BX24" s="383"/>
      <c r="BY24" s="189">
        <f t="shared" si="37"/>
        <v>0</v>
      </c>
      <c r="BZ24" s="383"/>
      <c r="CA24" s="189">
        <f t="shared" si="38"/>
        <v>0</v>
      </c>
      <c r="CB24" s="394"/>
      <c r="CC24" s="168">
        <f t="shared" si="39"/>
        <v>0</v>
      </c>
      <c r="CD24" s="168">
        <f t="shared" si="40"/>
        <v>0</v>
      </c>
      <c r="CE24" s="168">
        <f t="shared" si="41"/>
        <v>0</v>
      </c>
      <c r="CF24" s="168">
        <f t="shared" si="42"/>
        <v>0</v>
      </c>
      <c r="CG24" s="168">
        <f t="shared" si="43"/>
        <v>0</v>
      </c>
      <c r="CH24" s="168">
        <f t="shared" si="44"/>
        <v>0</v>
      </c>
      <c r="CI24" s="168">
        <f t="shared" si="45"/>
        <v>0</v>
      </c>
      <c r="CJ24" s="168">
        <f t="shared" si="46"/>
        <v>0</v>
      </c>
      <c r="CK24" s="395"/>
      <c r="CL24" s="374">
        <f t="shared" si="47"/>
        <v>0</v>
      </c>
      <c r="CM24" s="374">
        <f t="shared" si="48"/>
        <v>0</v>
      </c>
      <c r="CN24" s="395"/>
      <c r="CO24" s="168">
        <f t="shared" si="49"/>
        <v>0</v>
      </c>
      <c r="CP24" s="168">
        <f t="shared" si="50"/>
        <v>0</v>
      </c>
      <c r="CQ24" s="168">
        <f t="shared" si="51"/>
        <v>0</v>
      </c>
      <c r="CR24" s="168">
        <f t="shared" si="52"/>
        <v>0</v>
      </c>
      <c r="CS24" s="168">
        <f t="shared" si="53"/>
        <v>0</v>
      </c>
      <c r="CT24" s="168">
        <f t="shared" si="54"/>
        <v>0</v>
      </c>
      <c r="CU24" s="168">
        <f t="shared" si="55"/>
        <v>0</v>
      </c>
      <c r="CV24" s="168">
        <f t="shared" si="56"/>
        <v>0</v>
      </c>
      <c r="CW24" s="8"/>
    </row>
    <row r="25" spans="1:102" s="5" customFormat="1" ht="57" customHeight="1">
      <c r="A25" s="161" t="s">
        <v>8</v>
      </c>
      <c r="B25" s="8"/>
      <c r="C25" s="198" t="s">
        <v>1244</v>
      </c>
      <c r="D25" s="162"/>
      <c r="E25" s="199" t="s">
        <v>1255</v>
      </c>
      <c r="F25" s="163" t="s">
        <v>1262</v>
      </c>
      <c r="G25" s="163">
        <v>3</v>
      </c>
      <c r="H25" s="199" t="s">
        <v>1264</v>
      </c>
      <c r="I25" s="201">
        <v>126.75033599999998</v>
      </c>
      <c r="J25" s="330"/>
      <c r="K25" s="337"/>
      <c r="L25" s="340"/>
      <c r="M25" s="330"/>
      <c r="N25" s="337"/>
      <c r="O25" s="343"/>
      <c r="P25" s="343"/>
      <c r="Q25" s="346"/>
      <c r="R25" s="331"/>
      <c r="S25" s="331"/>
      <c r="T25" s="331"/>
      <c r="U25" s="331"/>
      <c r="V25" s="331"/>
      <c r="W25" s="331"/>
      <c r="X25" s="479"/>
      <c r="Y25" s="497"/>
      <c r="Z25" s="346"/>
      <c r="AA25" s="346"/>
      <c r="AB25" s="346"/>
      <c r="AC25" s="365">
        <f t="shared" si="4"/>
        <v>0</v>
      </c>
      <c r="AD25" s="317" t="str">
        <f t="shared" si="5"/>
        <v>No</v>
      </c>
      <c r="AE25" s="119" t="str">
        <f t="shared" si="6"/>
        <v>Yes</v>
      </c>
      <c r="AG25" s="118">
        <v>1</v>
      </c>
      <c r="AH25" s="119">
        <f t="shared" si="7"/>
        <v>0</v>
      </c>
      <c r="AJ25" s="235">
        <v>6.82</v>
      </c>
      <c r="AK25" s="160">
        <f t="shared" si="8"/>
        <v>0</v>
      </c>
      <c r="AL25" s="159">
        <f t="shared" si="9"/>
        <v>0</v>
      </c>
      <c r="AM25" s="159">
        <f t="shared" si="10"/>
        <v>0</v>
      </c>
      <c r="AN25" s="159">
        <f t="shared" si="11"/>
        <v>0</v>
      </c>
      <c r="AO25" s="159">
        <f t="shared" si="12"/>
        <v>0</v>
      </c>
      <c r="AP25" s="159">
        <f t="shared" si="13"/>
        <v>0</v>
      </c>
      <c r="AQ25" s="159">
        <f t="shared" si="14"/>
        <v>0</v>
      </c>
      <c r="AR25" s="159">
        <f t="shared" si="15"/>
        <v>0</v>
      </c>
      <c r="AS25" s="159">
        <f t="shared" si="16"/>
        <v>0</v>
      </c>
      <c r="AT25" s="159">
        <f t="shared" si="17"/>
        <v>0</v>
      </c>
      <c r="AU25" s="159">
        <f t="shared" si="18"/>
        <v>0</v>
      </c>
      <c r="AV25" s="159">
        <f t="shared" si="19"/>
        <v>0</v>
      </c>
      <c r="AW25" s="159">
        <f t="shared" si="20"/>
        <v>0</v>
      </c>
      <c r="AX25" s="159">
        <f t="shared" si="21"/>
        <v>0</v>
      </c>
      <c r="AY25" s="159">
        <f t="shared" si="22"/>
        <v>0</v>
      </c>
      <c r="AZ25" s="159">
        <f t="shared" si="23"/>
        <v>0</v>
      </c>
      <c r="BA25" s="159">
        <f t="shared" si="24"/>
        <v>0</v>
      </c>
      <c r="BB25" s="159">
        <f t="shared" si="25"/>
        <v>0</v>
      </c>
      <c r="BC25" s="159">
        <f t="shared" si="26"/>
        <v>0</v>
      </c>
      <c r="BD25" s="159">
        <f t="shared" si="27"/>
        <v>0</v>
      </c>
      <c r="BE25" s="235">
        <v>1</v>
      </c>
      <c r="BF25" s="391"/>
      <c r="BG25" s="189">
        <f t="shared" si="28"/>
        <v>0</v>
      </c>
      <c r="BH25" s="393">
        <v>9</v>
      </c>
      <c r="BI25" s="189">
        <f t="shared" si="29"/>
        <v>0</v>
      </c>
      <c r="BJ25" s="393"/>
      <c r="BK25" s="189">
        <f t="shared" si="30"/>
        <v>0</v>
      </c>
      <c r="BL25" s="383"/>
      <c r="BM25" s="189">
        <f t="shared" si="31"/>
        <v>0</v>
      </c>
      <c r="BN25" s="383"/>
      <c r="BO25" s="189">
        <f t="shared" si="32"/>
        <v>0</v>
      </c>
      <c r="BP25" s="383">
        <v>2</v>
      </c>
      <c r="BQ25" s="189">
        <f t="shared" si="33"/>
        <v>0</v>
      </c>
      <c r="BR25" s="383">
        <v>1</v>
      </c>
      <c r="BS25" s="189">
        <f t="shared" si="34"/>
        <v>0</v>
      </c>
      <c r="BT25" s="383"/>
      <c r="BU25" s="189">
        <f t="shared" si="35"/>
        <v>0</v>
      </c>
      <c r="BV25" s="383"/>
      <c r="BW25" s="189">
        <f t="shared" si="36"/>
        <v>0</v>
      </c>
      <c r="BX25" s="383"/>
      <c r="BY25" s="189">
        <f t="shared" si="37"/>
        <v>0</v>
      </c>
      <c r="BZ25" s="383"/>
      <c r="CA25" s="189">
        <f t="shared" si="38"/>
        <v>0</v>
      </c>
      <c r="CB25" s="394"/>
      <c r="CC25" s="168">
        <f t="shared" si="39"/>
        <v>0</v>
      </c>
      <c r="CD25" s="168">
        <f t="shared" si="40"/>
        <v>0</v>
      </c>
      <c r="CE25" s="168">
        <f t="shared" si="41"/>
        <v>0</v>
      </c>
      <c r="CF25" s="168">
        <f t="shared" si="42"/>
        <v>0</v>
      </c>
      <c r="CG25" s="168">
        <f t="shared" si="43"/>
        <v>0</v>
      </c>
      <c r="CH25" s="168">
        <f t="shared" si="44"/>
        <v>0</v>
      </c>
      <c r="CI25" s="168">
        <f t="shared" si="45"/>
        <v>0</v>
      </c>
      <c r="CJ25" s="168">
        <f t="shared" si="46"/>
        <v>0</v>
      </c>
      <c r="CK25" s="395"/>
      <c r="CL25" s="374">
        <f t="shared" si="47"/>
        <v>0</v>
      </c>
      <c r="CM25" s="374">
        <f t="shared" si="48"/>
        <v>0</v>
      </c>
      <c r="CN25" s="395"/>
      <c r="CO25" s="168">
        <f t="shared" si="49"/>
        <v>0</v>
      </c>
      <c r="CP25" s="168">
        <f t="shared" si="50"/>
        <v>0</v>
      </c>
      <c r="CQ25" s="168">
        <f t="shared" si="51"/>
        <v>0</v>
      </c>
      <c r="CR25" s="168">
        <f t="shared" si="52"/>
        <v>0</v>
      </c>
      <c r="CS25" s="168">
        <f t="shared" si="53"/>
        <v>0</v>
      </c>
      <c r="CT25" s="168">
        <f t="shared" si="54"/>
        <v>0</v>
      </c>
      <c r="CU25" s="168">
        <f t="shared" si="55"/>
        <v>0</v>
      </c>
      <c r="CV25" s="168">
        <f t="shared" si="56"/>
        <v>0</v>
      </c>
      <c r="CW25" s="8"/>
    </row>
    <row r="26" spans="1:102" s="5" customFormat="1" ht="57" customHeight="1">
      <c r="A26" s="161" t="s">
        <v>8</v>
      </c>
      <c r="B26" s="8"/>
      <c r="C26" s="135" t="s">
        <v>1245</v>
      </c>
      <c r="D26" s="237"/>
      <c r="E26" s="140" t="s">
        <v>1255</v>
      </c>
      <c r="F26" s="92" t="s">
        <v>1262</v>
      </c>
      <c r="G26" s="92">
        <v>2</v>
      </c>
      <c r="H26" s="140" t="s">
        <v>1264</v>
      </c>
      <c r="I26" s="200">
        <v>96.354383999999982</v>
      </c>
      <c r="J26" s="332"/>
      <c r="K26" s="338"/>
      <c r="L26" s="341"/>
      <c r="M26" s="332"/>
      <c r="N26" s="338"/>
      <c r="O26" s="344"/>
      <c r="P26" s="344"/>
      <c r="Q26" s="347"/>
      <c r="R26" s="333"/>
      <c r="S26" s="333"/>
      <c r="T26" s="333"/>
      <c r="U26" s="333"/>
      <c r="V26" s="333"/>
      <c r="W26" s="333"/>
      <c r="X26" s="186"/>
      <c r="Y26" s="498"/>
      <c r="Z26" s="347"/>
      <c r="AA26" s="347"/>
      <c r="AB26" s="347"/>
      <c r="AC26" s="316">
        <f t="shared" si="4"/>
        <v>0</v>
      </c>
      <c r="AD26" s="91" t="str">
        <f t="shared" si="5"/>
        <v>No</v>
      </c>
      <c r="AE26" s="238" t="str">
        <f t="shared" si="6"/>
        <v>Yes</v>
      </c>
      <c r="AG26" s="118">
        <v>1</v>
      </c>
      <c r="AH26" s="119">
        <f t="shared" si="7"/>
        <v>0</v>
      </c>
      <c r="AJ26" s="235">
        <v>3.41</v>
      </c>
      <c r="AK26" s="160">
        <f t="shared" si="8"/>
        <v>0</v>
      </c>
      <c r="AL26" s="159">
        <f t="shared" si="9"/>
        <v>0</v>
      </c>
      <c r="AM26" s="159">
        <f t="shared" si="10"/>
        <v>0</v>
      </c>
      <c r="AN26" s="159">
        <f t="shared" si="11"/>
        <v>0</v>
      </c>
      <c r="AO26" s="159">
        <f t="shared" si="12"/>
        <v>0</v>
      </c>
      <c r="AP26" s="159">
        <f t="shared" si="13"/>
        <v>0</v>
      </c>
      <c r="AQ26" s="159">
        <f t="shared" si="14"/>
        <v>0</v>
      </c>
      <c r="AR26" s="159">
        <f t="shared" si="15"/>
        <v>0</v>
      </c>
      <c r="AS26" s="159">
        <f t="shared" si="16"/>
        <v>0</v>
      </c>
      <c r="AT26" s="159">
        <f t="shared" si="17"/>
        <v>0</v>
      </c>
      <c r="AU26" s="159">
        <f t="shared" si="18"/>
        <v>0</v>
      </c>
      <c r="AV26" s="159">
        <f t="shared" si="19"/>
        <v>0</v>
      </c>
      <c r="AW26" s="159">
        <f t="shared" si="20"/>
        <v>0</v>
      </c>
      <c r="AX26" s="159">
        <f t="shared" si="21"/>
        <v>0</v>
      </c>
      <c r="AY26" s="159">
        <f t="shared" si="22"/>
        <v>0</v>
      </c>
      <c r="AZ26" s="159">
        <f t="shared" si="23"/>
        <v>0</v>
      </c>
      <c r="BA26" s="159">
        <f t="shared" si="24"/>
        <v>0</v>
      </c>
      <c r="BB26" s="159">
        <f t="shared" si="25"/>
        <v>0</v>
      </c>
      <c r="BC26" s="159">
        <f t="shared" si="26"/>
        <v>0</v>
      </c>
      <c r="BD26" s="159">
        <f t="shared" si="27"/>
        <v>0</v>
      </c>
      <c r="BE26" s="235">
        <v>1</v>
      </c>
      <c r="BF26" s="391">
        <v>2</v>
      </c>
      <c r="BG26" s="189">
        <f t="shared" si="28"/>
        <v>0</v>
      </c>
      <c r="BH26" s="393">
        <v>4</v>
      </c>
      <c r="BI26" s="189">
        <f t="shared" si="29"/>
        <v>0</v>
      </c>
      <c r="BJ26" s="393"/>
      <c r="BK26" s="189">
        <f t="shared" si="30"/>
        <v>0</v>
      </c>
      <c r="BL26" s="383"/>
      <c r="BM26" s="189">
        <f t="shared" si="31"/>
        <v>0</v>
      </c>
      <c r="BN26" s="383"/>
      <c r="BO26" s="189">
        <f t="shared" si="32"/>
        <v>0</v>
      </c>
      <c r="BP26" s="383">
        <v>1</v>
      </c>
      <c r="BQ26" s="189">
        <f t="shared" si="33"/>
        <v>0</v>
      </c>
      <c r="BR26" s="383">
        <v>1</v>
      </c>
      <c r="BS26" s="189">
        <f t="shared" si="34"/>
        <v>0</v>
      </c>
      <c r="BT26" s="383"/>
      <c r="BU26" s="189">
        <f t="shared" si="35"/>
        <v>0</v>
      </c>
      <c r="BV26" s="383"/>
      <c r="BW26" s="189">
        <f t="shared" si="36"/>
        <v>0</v>
      </c>
      <c r="BX26" s="383"/>
      <c r="BY26" s="189">
        <f t="shared" si="37"/>
        <v>0</v>
      </c>
      <c r="BZ26" s="383"/>
      <c r="CA26" s="189">
        <f t="shared" si="38"/>
        <v>0</v>
      </c>
      <c r="CB26" s="394"/>
      <c r="CC26" s="168">
        <f t="shared" si="39"/>
        <v>0</v>
      </c>
      <c r="CD26" s="168">
        <f t="shared" si="40"/>
        <v>0</v>
      </c>
      <c r="CE26" s="168">
        <f t="shared" si="41"/>
        <v>0</v>
      </c>
      <c r="CF26" s="168">
        <f t="shared" si="42"/>
        <v>0</v>
      </c>
      <c r="CG26" s="168">
        <f t="shared" si="43"/>
        <v>0</v>
      </c>
      <c r="CH26" s="168">
        <f t="shared" si="44"/>
        <v>0</v>
      </c>
      <c r="CI26" s="168">
        <f t="shared" si="45"/>
        <v>0</v>
      </c>
      <c r="CJ26" s="168">
        <f t="shared" si="46"/>
        <v>0</v>
      </c>
      <c r="CK26" s="395"/>
      <c r="CL26" s="374">
        <f t="shared" si="47"/>
        <v>0</v>
      </c>
      <c r="CM26" s="374">
        <f t="shared" si="48"/>
        <v>0</v>
      </c>
      <c r="CN26" s="395"/>
      <c r="CO26" s="168">
        <f t="shared" si="49"/>
        <v>0</v>
      </c>
      <c r="CP26" s="168">
        <f t="shared" si="50"/>
        <v>0</v>
      </c>
      <c r="CQ26" s="168">
        <f t="shared" si="51"/>
        <v>0</v>
      </c>
      <c r="CR26" s="168">
        <f t="shared" si="52"/>
        <v>0</v>
      </c>
      <c r="CS26" s="168">
        <f t="shared" si="53"/>
        <v>0</v>
      </c>
      <c r="CT26" s="168">
        <f t="shared" si="54"/>
        <v>0</v>
      </c>
      <c r="CU26" s="168">
        <f t="shared" si="55"/>
        <v>0</v>
      </c>
      <c r="CV26" s="168">
        <f t="shared" si="56"/>
        <v>0</v>
      </c>
      <c r="CW26" s="8"/>
    </row>
    <row r="27" spans="1:102" s="5" customFormat="1" ht="57" customHeight="1">
      <c r="A27" s="161" t="s">
        <v>8</v>
      </c>
      <c r="B27" s="8"/>
      <c r="C27" s="198" t="s">
        <v>1246</v>
      </c>
      <c r="D27" s="162"/>
      <c r="E27" s="199" t="s">
        <v>1255</v>
      </c>
      <c r="F27" s="163" t="s">
        <v>1262</v>
      </c>
      <c r="G27" s="163">
        <v>5</v>
      </c>
      <c r="H27" s="199" t="s">
        <v>1264</v>
      </c>
      <c r="I27" s="201">
        <v>115.37783999999999</v>
      </c>
      <c r="J27" s="330"/>
      <c r="K27" s="337"/>
      <c r="L27" s="340"/>
      <c r="M27" s="330"/>
      <c r="N27" s="337"/>
      <c r="O27" s="343"/>
      <c r="P27" s="343"/>
      <c r="Q27" s="346"/>
      <c r="R27" s="331"/>
      <c r="S27" s="331"/>
      <c r="T27" s="331"/>
      <c r="U27" s="331"/>
      <c r="V27" s="331"/>
      <c r="W27" s="331"/>
      <c r="X27" s="479"/>
      <c r="Y27" s="497"/>
      <c r="Z27" s="346"/>
      <c r="AA27" s="346"/>
      <c r="AB27" s="346"/>
      <c r="AC27" s="365">
        <f t="shared" si="4"/>
        <v>0</v>
      </c>
      <c r="AD27" s="317" t="str">
        <f t="shared" si="5"/>
        <v>No</v>
      </c>
      <c r="AE27" s="119" t="str">
        <f t="shared" si="6"/>
        <v>Yes</v>
      </c>
      <c r="AG27" s="118">
        <v>1</v>
      </c>
      <c r="AH27" s="119">
        <f t="shared" si="7"/>
        <v>0</v>
      </c>
      <c r="AJ27" s="235">
        <v>5.17</v>
      </c>
      <c r="AK27" s="160">
        <f t="shared" si="8"/>
        <v>0</v>
      </c>
      <c r="AL27" s="159">
        <f t="shared" si="9"/>
        <v>0</v>
      </c>
      <c r="AM27" s="159">
        <f t="shared" si="10"/>
        <v>0</v>
      </c>
      <c r="AN27" s="159">
        <f t="shared" si="11"/>
        <v>0</v>
      </c>
      <c r="AO27" s="159">
        <f t="shared" si="12"/>
        <v>0</v>
      </c>
      <c r="AP27" s="159">
        <f t="shared" si="13"/>
        <v>0</v>
      </c>
      <c r="AQ27" s="159">
        <f t="shared" si="14"/>
        <v>0</v>
      </c>
      <c r="AR27" s="159">
        <f t="shared" si="15"/>
        <v>0</v>
      </c>
      <c r="AS27" s="159">
        <f t="shared" si="16"/>
        <v>0</v>
      </c>
      <c r="AT27" s="159">
        <f t="shared" si="17"/>
        <v>0</v>
      </c>
      <c r="AU27" s="159">
        <f t="shared" si="18"/>
        <v>0</v>
      </c>
      <c r="AV27" s="159">
        <f t="shared" si="19"/>
        <v>0</v>
      </c>
      <c r="AW27" s="159">
        <f t="shared" si="20"/>
        <v>0</v>
      </c>
      <c r="AX27" s="159">
        <f t="shared" si="21"/>
        <v>0</v>
      </c>
      <c r="AY27" s="159">
        <f t="shared" si="22"/>
        <v>0</v>
      </c>
      <c r="AZ27" s="159">
        <f t="shared" si="23"/>
        <v>0</v>
      </c>
      <c r="BA27" s="159">
        <f t="shared" si="24"/>
        <v>0</v>
      </c>
      <c r="BB27" s="159">
        <f t="shared" si="25"/>
        <v>0</v>
      </c>
      <c r="BC27" s="159">
        <f t="shared" si="26"/>
        <v>0</v>
      </c>
      <c r="BD27" s="159">
        <f t="shared" si="27"/>
        <v>0</v>
      </c>
      <c r="BE27" s="235">
        <v>1</v>
      </c>
      <c r="BF27" s="391">
        <v>3</v>
      </c>
      <c r="BG27" s="189">
        <f t="shared" si="28"/>
        <v>0</v>
      </c>
      <c r="BH27" s="393">
        <v>3</v>
      </c>
      <c r="BI27" s="189">
        <f t="shared" si="29"/>
        <v>0</v>
      </c>
      <c r="BJ27" s="393"/>
      <c r="BK27" s="189">
        <f t="shared" si="30"/>
        <v>0</v>
      </c>
      <c r="BL27" s="383"/>
      <c r="BM27" s="189">
        <f t="shared" si="31"/>
        <v>0</v>
      </c>
      <c r="BN27" s="383"/>
      <c r="BO27" s="189">
        <f t="shared" si="32"/>
        <v>0</v>
      </c>
      <c r="BP27" s="383"/>
      <c r="BQ27" s="189">
        <f t="shared" si="33"/>
        <v>0</v>
      </c>
      <c r="BR27" s="383">
        <v>3</v>
      </c>
      <c r="BS27" s="189">
        <f t="shared" si="34"/>
        <v>0</v>
      </c>
      <c r="BT27" s="383"/>
      <c r="BU27" s="189">
        <f t="shared" si="35"/>
        <v>0</v>
      </c>
      <c r="BV27" s="383"/>
      <c r="BW27" s="189">
        <f t="shared" si="36"/>
        <v>0</v>
      </c>
      <c r="BX27" s="383"/>
      <c r="BY27" s="189">
        <f t="shared" si="37"/>
        <v>0</v>
      </c>
      <c r="BZ27" s="383"/>
      <c r="CA27" s="189">
        <f t="shared" si="38"/>
        <v>0</v>
      </c>
      <c r="CB27" s="394"/>
      <c r="CC27" s="168">
        <f t="shared" si="39"/>
        <v>0</v>
      </c>
      <c r="CD27" s="168">
        <f t="shared" si="40"/>
        <v>0</v>
      </c>
      <c r="CE27" s="168">
        <f t="shared" si="41"/>
        <v>0</v>
      </c>
      <c r="CF27" s="168">
        <f t="shared" si="42"/>
        <v>0</v>
      </c>
      <c r="CG27" s="168">
        <f t="shared" si="43"/>
        <v>0</v>
      </c>
      <c r="CH27" s="168">
        <f t="shared" si="44"/>
        <v>0</v>
      </c>
      <c r="CI27" s="168">
        <f t="shared" si="45"/>
        <v>0</v>
      </c>
      <c r="CJ27" s="168">
        <f t="shared" si="46"/>
        <v>0</v>
      </c>
      <c r="CK27" s="395"/>
      <c r="CL27" s="374">
        <f t="shared" si="47"/>
        <v>0</v>
      </c>
      <c r="CM27" s="374">
        <f t="shared" si="48"/>
        <v>0</v>
      </c>
      <c r="CN27" s="395"/>
      <c r="CO27" s="168">
        <f t="shared" si="49"/>
        <v>0</v>
      </c>
      <c r="CP27" s="168">
        <f t="shared" si="50"/>
        <v>0</v>
      </c>
      <c r="CQ27" s="168">
        <f t="shared" si="51"/>
        <v>0</v>
      </c>
      <c r="CR27" s="168">
        <f t="shared" si="52"/>
        <v>0</v>
      </c>
      <c r="CS27" s="168">
        <f t="shared" si="53"/>
        <v>0</v>
      </c>
      <c r="CT27" s="168">
        <f t="shared" si="54"/>
        <v>0</v>
      </c>
      <c r="CU27" s="168">
        <f t="shared" si="55"/>
        <v>0</v>
      </c>
      <c r="CV27" s="168">
        <f t="shared" si="56"/>
        <v>0</v>
      </c>
      <c r="CW27" s="8"/>
    </row>
    <row r="28" spans="1:102" s="5" customFormat="1" ht="57" customHeight="1">
      <c r="A28" s="161" t="s">
        <v>8</v>
      </c>
      <c r="B28" s="8"/>
      <c r="C28" s="135" t="s">
        <v>1247</v>
      </c>
      <c r="D28" s="237"/>
      <c r="E28" s="140" t="s">
        <v>1255</v>
      </c>
      <c r="F28" s="92" t="s">
        <v>1262</v>
      </c>
      <c r="G28" s="92">
        <v>5</v>
      </c>
      <c r="H28" s="140" t="s">
        <v>1264</v>
      </c>
      <c r="I28" s="200">
        <v>105.75023999999999</v>
      </c>
      <c r="J28" s="332"/>
      <c r="K28" s="338"/>
      <c r="L28" s="341"/>
      <c r="M28" s="332"/>
      <c r="N28" s="338"/>
      <c r="O28" s="344"/>
      <c r="P28" s="344"/>
      <c r="Q28" s="347"/>
      <c r="R28" s="333"/>
      <c r="S28" s="333"/>
      <c r="T28" s="333"/>
      <c r="U28" s="333"/>
      <c r="V28" s="333"/>
      <c r="W28" s="333"/>
      <c r="X28" s="186"/>
      <c r="Y28" s="498"/>
      <c r="Z28" s="347"/>
      <c r="AA28" s="347"/>
      <c r="AB28" s="347"/>
      <c r="AC28" s="316">
        <f t="shared" si="4"/>
        <v>0</v>
      </c>
      <c r="AD28" s="91" t="str">
        <f t="shared" si="5"/>
        <v>No</v>
      </c>
      <c r="AE28" s="238" t="str">
        <f t="shared" si="6"/>
        <v>Yes</v>
      </c>
      <c r="AG28" s="118">
        <v>1</v>
      </c>
      <c r="AH28" s="119">
        <f t="shared" si="7"/>
        <v>0</v>
      </c>
      <c r="AJ28" s="235">
        <v>4.04</v>
      </c>
      <c r="AK28" s="160">
        <f t="shared" si="8"/>
        <v>0</v>
      </c>
      <c r="AL28" s="159">
        <f t="shared" si="9"/>
        <v>0</v>
      </c>
      <c r="AM28" s="159">
        <f t="shared" si="10"/>
        <v>0</v>
      </c>
      <c r="AN28" s="159">
        <f t="shared" si="11"/>
        <v>0</v>
      </c>
      <c r="AO28" s="159">
        <f t="shared" si="12"/>
        <v>0</v>
      </c>
      <c r="AP28" s="159">
        <f t="shared" si="13"/>
        <v>0</v>
      </c>
      <c r="AQ28" s="159">
        <f t="shared" si="14"/>
        <v>0</v>
      </c>
      <c r="AR28" s="159">
        <f t="shared" si="15"/>
        <v>0</v>
      </c>
      <c r="AS28" s="159">
        <f t="shared" si="16"/>
        <v>0</v>
      </c>
      <c r="AT28" s="159">
        <f t="shared" si="17"/>
        <v>0</v>
      </c>
      <c r="AU28" s="159">
        <f t="shared" si="18"/>
        <v>0</v>
      </c>
      <c r="AV28" s="159">
        <f t="shared" si="19"/>
        <v>0</v>
      </c>
      <c r="AW28" s="159">
        <f t="shared" si="20"/>
        <v>0</v>
      </c>
      <c r="AX28" s="159">
        <f t="shared" si="21"/>
        <v>0</v>
      </c>
      <c r="AY28" s="159">
        <f t="shared" si="22"/>
        <v>0</v>
      </c>
      <c r="AZ28" s="159">
        <f t="shared" si="23"/>
        <v>0</v>
      </c>
      <c r="BA28" s="159">
        <f t="shared" si="24"/>
        <v>0</v>
      </c>
      <c r="BB28" s="159">
        <f t="shared" si="25"/>
        <v>0</v>
      </c>
      <c r="BC28" s="159">
        <f t="shared" si="26"/>
        <v>0</v>
      </c>
      <c r="BD28" s="159">
        <f t="shared" si="27"/>
        <v>0</v>
      </c>
      <c r="BE28" s="235">
        <v>1</v>
      </c>
      <c r="BF28" s="391">
        <v>3</v>
      </c>
      <c r="BG28" s="189">
        <f t="shared" si="28"/>
        <v>0</v>
      </c>
      <c r="BH28" s="393">
        <v>1</v>
      </c>
      <c r="BI28" s="189">
        <f t="shared" si="29"/>
        <v>0</v>
      </c>
      <c r="BJ28" s="393"/>
      <c r="BK28" s="189">
        <f t="shared" si="30"/>
        <v>0</v>
      </c>
      <c r="BL28" s="383"/>
      <c r="BM28" s="189">
        <f t="shared" si="31"/>
        <v>0</v>
      </c>
      <c r="BN28" s="383"/>
      <c r="BO28" s="189">
        <f t="shared" si="32"/>
        <v>0</v>
      </c>
      <c r="BP28" s="383"/>
      <c r="BQ28" s="189">
        <f t="shared" si="33"/>
        <v>0</v>
      </c>
      <c r="BR28" s="383">
        <v>1</v>
      </c>
      <c r="BS28" s="189">
        <f t="shared" si="34"/>
        <v>0</v>
      </c>
      <c r="BT28" s="383">
        <v>1</v>
      </c>
      <c r="BU28" s="189">
        <f t="shared" si="35"/>
        <v>0</v>
      </c>
      <c r="BV28" s="383"/>
      <c r="BW28" s="189">
        <f t="shared" si="36"/>
        <v>0</v>
      </c>
      <c r="BX28" s="383"/>
      <c r="BY28" s="189">
        <f t="shared" si="37"/>
        <v>0</v>
      </c>
      <c r="BZ28" s="383"/>
      <c r="CA28" s="189">
        <f t="shared" si="38"/>
        <v>0</v>
      </c>
      <c r="CB28" s="394"/>
      <c r="CC28" s="168">
        <f t="shared" si="39"/>
        <v>0</v>
      </c>
      <c r="CD28" s="168">
        <f t="shared" si="40"/>
        <v>0</v>
      </c>
      <c r="CE28" s="168">
        <f t="shared" si="41"/>
        <v>0</v>
      </c>
      <c r="CF28" s="168">
        <f t="shared" si="42"/>
        <v>0</v>
      </c>
      <c r="CG28" s="168">
        <f t="shared" si="43"/>
        <v>0</v>
      </c>
      <c r="CH28" s="168">
        <f t="shared" si="44"/>
        <v>0</v>
      </c>
      <c r="CI28" s="168">
        <f t="shared" si="45"/>
        <v>0</v>
      </c>
      <c r="CJ28" s="168">
        <f t="shared" si="46"/>
        <v>0</v>
      </c>
      <c r="CK28" s="395"/>
      <c r="CL28" s="374">
        <f t="shared" si="47"/>
        <v>0</v>
      </c>
      <c r="CM28" s="374">
        <f t="shared" si="48"/>
        <v>0</v>
      </c>
      <c r="CN28" s="395"/>
      <c r="CO28" s="168">
        <f t="shared" si="49"/>
        <v>0</v>
      </c>
      <c r="CP28" s="168">
        <f t="shared" si="50"/>
        <v>0</v>
      </c>
      <c r="CQ28" s="168">
        <f t="shared" si="51"/>
        <v>0</v>
      </c>
      <c r="CR28" s="168">
        <f t="shared" si="52"/>
        <v>0</v>
      </c>
      <c r="CS28" s="168">
        <f t="shared" si="53"/>
        <v>0</v>
      </c>
      <c r="CT28" s="168">
        <f t="shared" si="54"/>
        <v>0</v>
      </c>
      <c r="CU28" s="168">
        <f t="shared" si="55"/>
        <v>0</v>
      </c>
      <c r="CV28" s="168">
        <f t="shared" si="56"/>
        <v>0</v>
      </c>
      <c r="CW28" s="8"/>
    </row>
    <row r="29" spans="1:102" s="7" customFormat="1" ht="57" customHeight="1">
      <c r="A29" s="161" t="s">
        <v>8</v>
      </c>
      <c r="B29" s="8"/>
      <c r="C29" s="198" t="s">
        <v>1248</v>
      </c>
      <c r="D29" s="162"/>
      <c r="E29" s="199" t="s">
        <v>1256</v>
      </c>
      <c r="F29" s="163" t="s">
        <v>1262</v>
      </c>
      <c r="G29" s="163">
        <v>2</v>
      </c>
      <c r="H29" s="199" t="s">
        <v>1264</v>
      </c>
      <c r="I29" s="201">
        <v>109.47518400000001</v>
      </c>
      <c r="J29" s="330"/>
      <c r="K29" s="337"/>
      <c r="L29" s="340"/>
      <c r="M29" s="330"/>
      <c r="N29" s="337"/>
      <c r="O29" s="343"/>
      <c r="P29" s="343"/>
      <c r="Q29" s="346"/>
      <c r="R29" s="331"/>
      <c r="S29" s="331"/>
      <c r="T29" s="331"/>
      <c r="U29" s="331"/>
      <c r="V29" s="331"/>
      <c r="W29" s="331"/>
      <c r="X29" s="479"/>
      <c r="Y29" s="497"/>
      <c r="Z29" s="346"/>
      <c r="AA29" s="346"/>
      <c r="AB29" s="346"/>
      <c r="AC29" s="365">
        <f t="shared" si="4"/>
        <v>0</v>
      </c>
      <c r="AD29" s="317" t="str">
        <f t="shared" si="5"/>
        <v>No</v>
      </c>
      <c r="AE29" s="119" t="str">
        <f t="shared" si="6"/>
        <v>Yes</v>
      </c>
      <c r="AF29" s="5"/>
      <c r="AG29" s="118">
        <v>1</v>
      </c>
      <c r="AH29" s="119">
        <f t="shared" si="7"/>
        <v>0</v>
      </c>
      <c r="AJ29" s="235">
        <v>4.95</v>
      </c>
      <c r="AK29" s="160">
        <f t="shared" si="8"/>
        <v>0</v>
      </c>
      <c r="AL29" s="159">
        <f t="shared" si="9"/>
        <v>0</v>
      </c>
      <c r="AM29" s="159">
        <f t="shared" si="10"/>
        <v>0</v>
      </c>
      <c r="AN29" s="159">
        <f t="shared" si="11"/>
        <v>0</v>
      </c>
      <c r="AO29" s="159">
        <f t="shared" si="12"/>
        <v>0</v>
      </c>
      <c r="AP29" s="159">
        <f t="shared" si="13"/>
        <v>0</v>
      </c>
      <c r="AQ29" s="159">
        <f t="shared" si="14"/>
        <v>0</v>
      </c>
      <c r="AR29" s="159">
        <f t="shared" si="15"/>
        <v>0</v>
      </c>
      <c r="AS29" s="159">
        <f t="shared" si="16"/>
        <v>0</v>
      </c>
      <c r="AT29" s="159">
        <f t="shared" si="17"/>
        <v>0</v>
      </c>
      <c r="AU29" s="159">
        <f t="shared" si="18"/>
        <v>0</v>
      </c>
      <c r="AV29" s="159">
        <f t="shared" si="19"/>
        <v>0</v>
      </c>
      <c r="AW29" s="159">
        <f t="shared" si="20"/>
        <v>0</v>
      </c>
      <c r="AX29" s="159">
        <f t="shared" si="21"/>
        <v>0</v>
      </c>
      <c r="AY29" s="159">
        <f t="shared" si="22"/>
        <v>0</v>
      </c>
      <c r="AZ29" s="159">
        <f t="shared" si="23"/>
        <v>0</v>
      </c>
      <c r="BA29" s="159">
        <f t="shared" si="24"/>
        <v>0</v>
      </c>
      <c r="BB29" s="159">
        <f t="shared" si="25"/>
        <v>0</v>
      </c>
      <c r="BC29" s="159">
        <f t="shared" si="26"/>
        <v>0</v>
      </c>
      <c r="BD29" s="159">
        <f t="shared" si="27"/>
        <v>0</v>
      </c>
      <c r="BE29" s="235">
        <v>1</v>
      </c>
      <c r="BF29" s="391">
        <v>2</v>
      </c>
      <c r="BG29" s="189">
        <f t="shared" si="28"/>
        <v>0</v>
      </c>
      <c r="BH29" s="393">
        <v>4</v>
      </c>
      <c r="BI29" s="189">
        <f t="shared" si="29"/>
        <v>0</v>
      </c>
      <c r="BJ29" s="393"/>
      <c r="BK29" s="189">
        <f t="shared" si="30"/>
        <v>0</v>
      </c>
      <c r="BL29" s="383"/>
      <c r="BM29" s="189">
        <f t="shared" si="31"/>
        <v>0</v>
      </c>
      <c r="BN29" s="383"/>
      <c r="BO29" s="189">
        <f t="shared" si="32"/>
        <v>0</v>
      </c>
      <c r="BP29" s="383">
        <v>2</v>
      </c>
      <c r="BQ29" s="189">
        <f t="shared" si="33"/>
        <v>0</v>
      </c>
      <c r="BR29" s="383"/>
      <c r="BS29" s="189">
        <f t="shared" si="34"/>
        <v>0</v>
      </c>
      <c r="BT29" s="383"/>
      <c r="BU29" s="189">
        <f t="shared" si="35"/>
        <v>0</v>
      </c>
      <c r="BV29" s="383"/>
      <c r="BW29" s="189">
        <f t="shared" si="36"/>
        <v>0</v>
      </c>
      <c r="BX29" s="383"/>
      <c r="BY29" s="189">
        <f t="shared" si="37"/>
        <v>0</v>
      </c>
      <c r="BZ29" s="383"/>
      <c r="CA29" s="189">
        <f t="shared" si="38"/>
        <v>0</v>
      </c>
      <c r="CB29" s="394"/>
      <c r="CC29" s="168">
        <f t="shared" si="39"/>
        <v>0</v>
      </c>
      <c r="CD29" s="168">
        <f t="shared" si="40"/>
        <v>0</v>
      </c>
      <c r="CE29" s="168">
        <f t="shared" si="41"/>
        <v>0</v>
      </c>
      <c r="CF29" s="168">
        <f t="shared" si="42"/>
        <v>0</v>
      </c>
      <c r="CG29" s="168">
        <f t="shared" si="43"/>
        <v>0</v>
      </c>
      <c r="CH29" s="168">
        <f t="shared" si="44"/>
        <v>0</v>
      </c>
      <c r="CI29" s="168">
        <f t="shared" si="45"/>
        <v>0</v>
      </c>
      <c r="CJ29" s="168">
        <f t="shared" si="46"/>
        <v>0</v>
      </c>
      <c r="CK29" s="395"/>
      <c r="CL29" s="374">
        <f t="shared" si="47"/>
        <v>0</v>
      </c>
      <c r="CM29" s="374">
        <f t="shared" si="48"/>
        <v>0</v>
      </c>
      <c r="CN29" s="395"/>
      <c r="CO29" s="168">
        <f t="shared" si="49"/>
        <v>0</v>
      </c>
      <c r="CP29" s="168">
        <f t="shared" si="50"/>
        <v>0</v>
      </c>
      <c r="CQ29" s="168">
        <f t="shared" si="51"/>
        <v>0</v>
      </c>
      <c r="CR29" s="168">
        <f t="shared" si="52"/>
        <v>0</v>
      </c>
      <c r="CS29" s="168">
        <f t="shared" si="53"/>
        <v>0</v>
      </c>
      <c r="CT29" s="168">
        <f t="shared" si="54"/>
        <v>0</v>
      </c>
      <c r="CU29" s="168">
        <f t="shared" si="55"/>
        <v>0</v>
      </c>
      <c r="CV29" s="168">
        <f t="shared" si="56"/>
        <v>0</v>
      </c>
      <c r="CW29" s="8"/>
    </row>
    <row r="30" spans="1:102" s="5" customFormat="1" ht="57" customHeight="1">
      <c r="A30" s="161" t="s">
        <v>8</v>
      </c>
      <c r="B30" s="8"/>
      <c r="C30" s="254" t="s">
        <v>1249</v>
      </c>
      <c r="D30" s="255"/>
      <c r="E30" s="140" t="s">
        <v>1257</v>
      </c>
      <c r="F30" s="92" t="s">
        <v>1263</v>
      </c>
      <c r="G30" s="92">
        <v>1</v>
      </c>
      <c r="H30" s="140" t="s">
        <v>1264</v>
      </c>
      <c r="I30" s="200">
        <v>101.65723199999999</v>
      </c>
      <c r="J30" s="332"/>
      <c r="K30" s="338"/>
      <c r="L30" s="341"/>
      <c r="M30" s="332"/>
      <c r="N30" s="338"/>
      <c r="O30" s="344"/>
      <c r="P30" s="344"/>
      <c r="Q30" s="347"/>
      <c r="R30" s="333"/>
      <c r="S30" s="333"/>
      <c r="T30" s="333"/>
      <c r="U30" s="333"/>
      <c r="V30" s="333"/>
      <c r="W30" s="333"/>
      <c r="X30" s="186"/>
      <c r="Y30" s="498"/>
      <c r="Z30" s="347"/>
      <c r="AA30" s="347"/>
      <c r="AB30" s="347"/>
      <c r="AC30" s="316">
        <f t="shared" si="4"/>
        <v>0</v>
      </c>
      <c r="AD30" s="91" t="str">
        <f t="shared" si="5"/>
        <v>No</v>
      </c>
      <c r="AE30" s="256" t="str">
        <f t="shared" si="6"/>
        <v>Yes</v>
      </c>
      <c r="AG30" s="118">
        <v>1</v>
      </c>
      <c r="AH30" s="119">
        <f t="shared" si="7"/>
        <v>0</v>
      </c>
      <c r="AJ30" s="235">
        <v>4.1900000000000004</v>
      </c>
      <c r="AK30" s="160">
        <f t="shared" si="8"/>
        <v>0</v>
      </c>
      <c r="AL30" s="159">
        <f t="shared" si="9"/>
        <v>0</v>
      </c>
      <c r="AM30" s="159">
        <f t="shared" si="10"/>
        <v>0</v>
      </c>
      <c r="AN30" s="159">
        <f t="shared" si="11"/>
        <v>0</v>
      </c>
      <c r="AO30" s="159">
        <f t="shared" si="12"/>
        <v>0</v>
      </c>
      <c r="AP30" s="159">
        <f t="shared" si="13"/>
        <v>0</v>
      </c>
      <c r="AQ30" s="159">
        <f t="shared" si="14"/>
        <v>0</v>
      </c>
      <c r="AR30" s="159">
        <f t="shared" si="15"/>
        <v>0</v>
      </c>
      <c r="AS30" s="159">
        <f t="shared" si="16"/>
        <v>0</v>
      </c>
      <c r="AT30" s="159">
        <f t="shared" si="17"/>
        <v>0</v>
      </c>
      <c r="AU30" s="159">
        <f t="shared" si="18"/>
        <v>0</v>
      </c>
      <c r="AV30" s="159">
        <f t="shared" si="19"/>
        <v>0</v>
      </c>
      <c r="AW30" s="159">
        <f t="shared" si="20"/>
        <v>0</v>
      </c>
      <c r="AX30" s="159">
        <f t="shared" si="21"/>
        <v>0</v>
      </c>
      <c r="AY30" s="159">
        <f t="shared" si="22"/>
        <v>0</v>
      </c>
      <c r="AZ30" s="159">
        <f t="shared" si="23"/>
        <v>0</v>
      </c>
      <c r="BA30" s="159">
        <f t="shared" si="24"/>
        <v>0</v>
      </c>
      <c r="BB30" s="159">
        <f t="shared" si="25"/>
        <v>0</v>
      </c>
      <c r="BC30" s="159">
        <f t="shared" si="26"/>
        <v>0</v>
      </c>
      <c r="BD30" s="159">
        <f t="shared" si="27"/>
        <v>0</v>
      </c>
      <c r="BE30" s="235">
        <v>1</v>
      </c>
      <c r="BF30" s="505"/>
      <c r="BG30" s="189">
        <f t="shared" si="28"/>
        <v>0</v>
      </c>
      <c r="BH30" s="393">
        <v>2</v>
      </c>
      <c r="BI30" s="189">
        <f t="shared" si="29"/>
        <v>0</v>
      </c>
      <c r="BJ30" s="393">
        <v>1</v>
      </c>
      <c r="BK30" s="189">
        <f t="shared" si="30"/>
        <v>0</v>
      </c>
      <c r="BL30" s="383"/>
      <c r="BM30" s="189">
        <f t="shared" si="31"/>
        <v>0</v>
      </c>
      <c r="BN30" s="383"/>
      <c r="BO30" s="189">
        <f t="shared" si="32"/>
        <v>0</v>
      </c>
      <c r="BP30" s="383"/>
      <c r="BQ30" s="189">
        <f t="shared" si="33"/>
        <v>0</v>
      </c>
      <c r="BR30" s="383"/>
      <c r="BS30" s="189">
        <f t="shared" si="34"/>
        <v>0</v>
      </c>
      <c r="BT30" s="383">
        <v>1</v>
      </c>
      <c r="BU30" s="189">
        <f t="shared" si="35"/>
        <v>0</v>
      </c>
      <c r="BV30" s="383"/>
      <c r="BW30" s="189">
        <f t="shared" si="36"/>
        <v>0</v>
      </c>
      <c r="BX30" s="383"/>
      <c r="BY30" s="189">
        <f t="shared" si="37"/>
        <v>0</v>
      </c>
      <c r="BZ30" s="383"/>
      <c r="CA30" s="189">
        <f t="shared" si="38"/>
        <v>0</v>
      </c>
      <c r="CB30" s="394"/>
      <c r="CC30" s="168">
        <f t="shared" si="39"/>
        <v>0</v>
      </c>
      <c r="CD30" s="168">
        <f t="shared" si="40"/>
        <v>0</v>
      </c>
      <c r="CE30" s="168">
        <f t="shared" si="41"/>
        <v>0</v>
      </c>
      <c r="CF30" s="168">
        <f t="shared" si="42"/>
        <v>0</v>
      </c>
      <c r="CG30" s="168">
        <f t="shared" si="43"/>
        <v>0</v>
      </c>
      <c r="CH30" s="168">
        <f t="shared" si="44"/>
        <v>0</v>
      </c>
      <c r="CI30" s="168">
        <f t="shared" si="45"/>
        <v>0</v>
      </c>
      <c r="CJ30" s="168">
        <f t="shared" si="46"/>
        <v>0</v>
      </c>
      <c r="CK30" s="395"/>
      <c r="CL30" s="374">
        <f t="shared" si="47"/>
        <v>0</v>
      </c>
      <c r="CM30" s="374">
        <f t="shared" si="48"/>
        <v>0</v>
      </c>
      <c r="CN30" s="395"/>
      <c r="CO30" s="168">
        <f t="shared" si="49"/>
        <v>0</v>
      </c>
      <c r="CP30" s="168">
        <f t="shared" si="50"/>
        <v>0</v>
      </c>
      <c r="CQ30" s="168">
        <f t="shared" si="51"/>
        <v>0</v>
      </c>
      <c r="CR30" s="168">
        <f t="shared" si="52"/>
        <v>0</v>
      </c>
      <c r="CS30" s="168">
        <f t="shared" si="53"/>
        <v>0</v>
      </c>
      <c r="CT30" s="168">
        <f t="shared" si="54"/>
        <v>0</v>
      </c>
      <c r="CU30" s="168">
        <f t="shared" si="55"/>
        <v>0</v>
      </c>
      <c r="CV30" s="168">
        <f t="shared" si="56"/>
        <v>0</v>
      </c>
      <c r="CW30" s="8"/>
    </row>
    <row r="31" spans="1:102" s="5" customFormat="1" ht="57" customHeight="1">
      <c r="A31" s="164" t="s">
        <v>8</v>
      </c>
      <c r="B31" s="29"/>
      <c r="C31" s="305" t="s">
        <v>1250</v>
      </c>
      <c r="D31" s="468"/>
      <c r="E31" s="469" t="s">
        <v>1254</v>
      </c>
      <c r="F31" s="470" t="s">
        <v>1263</v>
      </c>
      <c r="G31" s="470">
        <v>1</v>
      </c>
      <c r="H31" s="469" t="s">
        <v>1264</v>
      </c>
      <c r="I31" s="471">
        <v>109.410432</v>
      </c>
      <c r="J31" s="472"/>
      <c r="K31" s="473"/>
      <c r="L31" s="474"/>
      <c r="M31" s="472"/>
      <c r="N31" s="473"/>
      <c r="O31" s="475"/>
      <c r="P31" s="475"/>
      <c r="Q31" s="352"/>
      <c r="R31" s="476"/>
      <c r="S31" s="476"/>
      <c r="T31" s="476"/>
      <c r="U31" s="476"/>
      <c r="V31" s="476"/>
      <c r="W31" s="476"/>
      <c r="X31" s="480"/>
      <c r="Y31" s="500"/>
      <c r="Z31" s="352"/>
      <c r="AA31" s="352"/>
      <c r="AB31" s="352"/>
      <c r="AC31" s="477">
        <f t="shared" si="4"/>
        <v>0</v>
      </c>
      <c r="AD31" s="307" t="str">
        <f t="shared" si="5"/>
        <v>No</v>
      </c>
      <c r="AE31" s="121" t="str">
        <f t="shared" si="6"/>
        <v>Yes</v>
      </c>
      <c r="AG31" s="118">
        <v>1</v>
      </c>
      <c r="AH31" s="119">
        <f t="shared" si="7"/>
        <v>0</v>
      </c>
      <c r="AJ31" s="235">
        <v>5.0999999999999996</v>
      </c>
      <c r="AK31" s="160">
        <f t="shared" si="8"/>
        <v>0</v>
      </c>
      <c r="AL31" s="159">
        <f t="shared" si="9"/>
        <v>0</v>
      </c>
      <c r="AM31" s="159">
        <f t="shared" si="10"/>
        <v>0</v>
      </c>
      <c r="AN31" s="159">
        <f t="shared" si="11"/>
        <v>0</v>
      </c>
      <c r="AO31" s="159">
        <f t="shared" si="12"/>
        <v>0</v>
      </c>
      <c r="AP31" s="159">
        <f t="shared" si="13"/>
        <v>0</v>
      </c>
      <c r="AQ31" s="159">
        <f t="shared" si="14"/>
        <v>0</v>
      </c>
      <c r="AR31" s="159">
        <f t="shared" si="15"/>
        <v>0</v>
      </c>
      <c r="AS31" s="159">
        <f t="shared" si="16"/>
        <v>0</v>
      </c>
      <c r="AT31" s="159">
        <f t="shared" si="17"/>
        <v>0</v>
      </c>
      <c r="AU31" s="159">
        <f t="shared" si="18"/>
        <v>0</v>
      </c>
      <c r="AV31" s="159">
        <f t="shared" si="19"/>
        <v>0</v>
      </c>
      <c r="AW31" s="159">
        <f t="shared" si="20"/>
        <v>0</v>
      </c>
      <c r="AX31" s="159">
        <f t="shared" si="21"/>
        <v>0</v>
      </c>
      <c r="AY31" s="159">
        <f t="shared" si="22"/>
        <v>0</v>
      </c>
      <c r="AZ31" s="159">
        <f t="shared" si="23"/>
        <v>0</v>
      </c>
      <c r="BA31" s="159">
        <f t="shared" si="24"/>
        <v>0</v>
      </c>
      <c r="BB31" s="159">
        <f t="shared" si="25"/>
        <v>0</v>
      </c>
      <c r="BC31" s="159">
        <f t="shared" si="26"/>
        <v>0</v>
      </c>
      <c r="BD31" s="159">
        <f t="shared" si="27"/>
        <v>0</v>
      </c>
      <c r="BE31" s="235">
        <v>1</v>
      </c>
      <c r="BF31" s="505"/>
      <c r="BG31" s="189">
        <f t="shared" si="28"/>
        <v>0</v>
      </c>
      <c r="BH31" s="393">
        <v>4</v>
      </c>
      <c r="BI31" s="189">
        <f t="shared" si="29"/>
        <v>0</v>
      </c>
      <c r="BJ31" s="393"/>
      <c r="BK31" s="189">
        <f t="shared" si="30"/>
        <v>0</v>
      </c>
      <c r="BL31" s="383"/>
      <c r="BM31" s="189">
        <f t="shared" si="31"/>
        <v>0</v>
      </c>
      <c r="BN31" s="383"/>
      <c r="BO31" s="189">
        <f t="shared" si="32"/>
        <v>0</v>
      </c>
      <c r="BP31" s="383">
        <v>1</v>
      </c>
      <c r="BQ31" s="189">
        <f t="shared" si="33"/>
        <v>0</v>
      </c>
      <c r="BR31" s="383"/>
      <c r="BS31" s="189">
        <f t="shared" si="34"/>
        <v>0</v>
      </c>
      <c r="BT31" s="383"/>
      <c r="BU31" s="189">
        <f t="shared" si="35"/>
        <v>0</v>
      </c>
      <c r="BV31" s="383"/>
      <c r="BW31" s="189">
        <f t="shared" si="36"/>
        <v>0</v>
      </c>
      <c r="BX31" s="383"/>
      <c r="BY31" s="189">
        <f t="shared" si="37"/>
        <v>0</v>
      </c>
      <c r="BZ31" s="383"/>
      <c r="CA31" s="189">
        <f t="shared" si="38"/>
        <v>0</v>
      </c>
      <c r="CB31" s="394"/>
      <c r="CC31" s="168">
        <f t="shared" si="39"/>
        <v>0</v>
      </c>
      <c r="CD31" s="168">
        <f t="shared" si="40"/>
        <v>0</v>
      </c>
      <c r="CE31" s="168">
        <f t="shared" si="41"/>
        <v>0</v>
      </c>
      <c r="CF31" s="168">
        <f t="shared" si="42"/>
        <v>0</v>
      </c>
      <c r="CG31" s="168">
        <f t="shared" si="43"/>
        <v>0</v>
      </c>
      <c r="CH31" s="168">
        <f t="shared" si="44"/>
        <v>0</v>
      </c>
      <c r="CI31" s="168">
        <f t="shared" si="45"/>
        <v>0</v>
      </c>
      <c r="CJ31" s="168">
        <f t="shared" si="46"/>
        <v>0</v>
      </c>
      <c r="CK31" s="395"/>
      <c r="CL31" s="374">
        <f t="shared" si="47"/>
        <v>0</v>
      </c>
      <c r="CM31" s="374">
        <f t="shared" si="48"/>
        <v>0</v>
      </c>
      <c r="CN31" s="395"/>
      <c r="CO31" s="168">
        <f t="shared" si="49"/>
        <v>0</v>
      </c>
      <c r="CP31" s="168">
        <f t="shared" si="50"/>
        <v>0</v>
      </c>
      <c r="CQ31" s="168">
        <f t="shared" si="51"/>
        <v>0</v>
      </c>
      <c r="CR31" s="168">
        <f t="shared" si="52"/>
        <v>0</v>
      </c>
      <c r="CS31" s="168">
        <f t="shared" si="53"/>
        <v>0</v>
      </c>
      <c r="CT31" s="168">
        <f t="shared" si="54"/>
        <v>0</v>
      </c>
      <c r="CU31" s="168">
        <f t="shared" si="55"/>
        <v>0</v>
      </c>
      <c r="CV31" s="168">
        <f t="shared" si="56"/>
        <v>0</v>
      </c>
      <c r="CW31" s="8"/>
    </row>
    <row r="32" spans="1:102" s="5" customFormat="1" ht="57" customHeight="1">
      <c r="A32" s="157"/>
      <c r="B32" s="142"/>
      <c r="C32" s="260" t="s">
        <v>201</v>
      </c>
      <c r="D32" s="261"/>
      <c r="E32" s="262" t="s">
        <v>167</v>
      </c>
      <c r="F32" s="263" t="s">
        <v>79</v>
      </c>
      <c r="G32" s="263">
        <v>9</v>
      </c>
      <c r="H32" s="262" t="s">
        <v>437</v>
      </c>
      <c r="I32" s="264">
        <v>83.516447999999983</v>
      </c>
      <c r="J32" s="329"/>
      <c r="K32" s="336"/>
      <c r="L32" s="313"/>
      <c r="M32" s="329"/>
      <c r="N32" s="336"/>
      <c r="O32" s="314"/>
      <c r="P32" s="314"/>
      <c r="Q32" s="269"/>
      <c r="R32" s="270"/>
      <c r="S32" s="270"/>
      <c r="T32" s="270"/>
      <c r="U32" s="270"/>
      <c r="V32" s="270"/>
      <c r="W32" s="270"/>
      <c r="X32" s="268"/>
      <c r="Y32" s="496"/>
      <c r="Z32" s="269"/>
      <c r="AA32" s="269"/>
      <c r="AB32" s="269"/>
      <c r="AC32" s="495">
        <f t="shared" ref="AC32:AC52" si="57">SUM(J32:AB32)*I32</f>
        <v>0</v>
      </c>
      <c r="AD32" s="271" t="str">
        <f t="shared" si="5"/>
        <v>No</v>
      </c>
      <c r="AE32" s="272" t="str">
        <f t="shared" ref="AE32:AE52" si="58">IF(A32="New","Yes","No")</f>
        <v>No</v>
      </c>
      <c r="AG32" s="116">
        <v>1</v>
      </c>
      <c r="AH32" s="117">
        <f t="shared" si="7"/>
        <v>0</v>
      </c>
      <c r="AJ32" s="234">
        <v>0.8</v>
      </c>
      <c r="AK32" s="160">
        <f t="shared" si="8"/>
        <v>0</v>
      </c>
      <c r="AL32" s="159">
        <f t="shared" si="9"/>
        <v>0</v>
      </c>
      <c r="AM32" s="159">
        <f t="shared" si="10"/>
        <v>0</v>
      </c>
      <c r="AN32" s="159">
        <f t="shared" si="11"/>
        <v>0</v>
      </c>
      <c r="AO32" s="159">
        <f t="shared" si="12"/>
        <v>0</v>
      </c>
      <c r="AP32" s="159">
        <f t="shared" si="13"/>
        <v>0</v>
      </c>
      <c r="AQ32" s="159">
        <f t="shared" si="14"/>
        <v>0</v>
      </c>
      <c r="AR32" s="159">
        <f t="shared" si="15"/>
        <v>0</v>
      </c>
      <c r="AS32" s="159">
        <f t="shared" si="16"/>
        <v>0</v>
      </c>
      <c r="AT32" s="159">
        <f t="shared" si="17"/>
        <v>0</v>
      </c>
      <c r="AU32" s="159">
        <f t="shared" si="18"/>
        <v>0</v>
      </c>
      <c r="AV32" s="159">
        <f t="shared" si="19"/>
        <v>0</v>
      </c>
      <c r="AW32" s="159">
        <f t="shared" si="20"/>
        <v>0</v>
      </c>
      <c r="AX32" s="159">
        <f t="shared" si="21"/>
        <v>0</v>
      </c>
      <c r="AY32" s="159">
        <f t="shared" si="22"/>
        <v>0</v>
      </c>
      <c r="AZ32" s="159">
        <f t="shared" si="23"/>
        <v>0</v>
      </c>
      <c r="BA32" s="159">
        <f t="shared" si="24"/>
        <v>0</v>
      </c>
      <c r="BB32" s="159">
        <f t="shared" si="25"/>
        <v>0</v>
      </c>
      <c r="BC32" s="159">
        <f t="shared" si="26"/>
        <v>0</v>
      </c>
      <c r="BD32" s="159">
        <f t="shared" si="27"/>
        <v>0</v>
      </c>
      <c r="BE32" s="234">
        <v>1</v>
      </c>
      <c r="BF32" s="393">
        <v>16</v>
      </c>
      <c r="BG32" s="189">
        <f t="shared" si="28"/>
        <v>0</v>
      </c>
      <c r="BH32" s="393"/>
      <c r="BI32" s="189">
        <f t="shared" si="29"/>
        <v>0</v>
      </c>
      <c r="BJ32" s="393"/>
      <c r="BK32" s="189">
        <f t="shared" si="30"/>
        <v>0</v>
      </c>
      <c r="BL32" s="383">
        <v>9</v>
      </c>
      <c r="BM32" s="189">
        <f t="shared" ref="BM32:BM52" si="59">SUM($J32:$X32)*BL32</f>
        <v>0</v>
      </c>
      <c r="BN32" s="383"/>
      <c r="BO32" s="189">
        <f t="shared" si="32"/>
        <v>0</v>
      </c>
      <c r="BP32" s="383"/>
      <c r="BQ32" s="189">
        <f t="shared" si="33"/>
        <v>0</v>
      </c>
      <c r="BR32" s="383"/>
      <c r="BS32" s="189">
        <f t="shared" si="34"/>
        <v>0</v>
      </c>
      <c r="BT32" s="383"/>
      <c r="BU32" s="189">
        <f t="shared" si="35"/>
        <v>0</v>
      </c>
      <c r="BV32" s="383"/>
      <c r="BW32" s="189">
        <f t="shared" si="36"/>
        <v>0</v>
      </c>
      <c r="BX32" s="383"/>
      <c r="BY32" s="189">
        <f t="shared" si="37"/>
        <v>0</v>
      </c>
      <c r="BZ32" s="383"/>
      <c r="CA32" s="189">
        <f t="shared" si="38"/>
        <v>0</v>
      </c>
      <c r="CB32" s="394"/>
      <c r="CC32" s="168">
        <f t="shared" si="39"/>
        <v>0</v>
      </c>
      <c r="CD32" s="168">
        <f t="shared" si="40"/>
        <v>0</v>
      </c>
      <c r="CE32" s="168">
        <f t="shared" si="41"/>
        <v>0</v>
      </c>
      <c r="CF32" s="168">
        <f t="shared" si="42"/>
        <v>0</v>
      </c>
      <c r="CG32" s="168">
        <f t="shared" si="43"/>
        <v>0</v>
      </c>
      <c r="CH32" s="168">
        <f t="shared" si="44"/>
        <v>0</v>
      </c>
      <c r="CI32" s="168">
        <f t="shared" si="45"/>
        <v>0</v>
      </c>
      <c r="CJ32" s="168">
        <f t="shared" si="46"/>
        <v>0</v>
      </c>
      <c r="CK32" s="395"/>
      <c r="CL32" s="374">
        <f t="shared" si="47"/>
        <v>0</v>
      </c>
      <c r="CM32" s="374">
        <f t="shared" si="48"/>
        <v>0</v>
      </c>
      <c r="CN32" s="395"/>
      <c r="CO32" s="168">
        <f t="shared" si="49"/>
        <v>0</v>
      </c>
      <c r="CP32" s="168">
        <f t="shared" si="50"/>
        <v>0</v>
      </c>
      <c r="CQ32" s="168">
        <f t="shared" si="51"/>
        <v>0</v>
      </c>
      <c r="CR32" s="168">
        <f t="shared" si="52"/>
        <v>0</v>
      </c>
      <c r="CS32" s="168">
        <f t="shared" si="53"/>
        <v>0</v>
      </c>
      <c r="CT32" s="168">
        <f t="shared" si="54"/>
        <v>0</v>
      </c>
      <c r="CU32" s="168">
        <f t="shared" si="55"/>
        <v>0</v>
      </c>
      <c r="CV32" s="168">
        <f t="shared" si="56"/>
        <v>0</v>
      </c>
      <c r="CW32" s="8"/>
    </row>
    <row r="33" spans="1:102" s="5" customFormat="1" ht="57" customHeight="1">
      <c r="A33" s="161"/>
      <c r="B33" s="8"/>
      <c r="C33" s="198" t="s">
        <v>202</v>
      </c>
      <c r="D33" s="162"/>
      <c r="E33" s="199" t="s">
        <v>167</v>
      </c>
      <c r="F33" s="163" t="s">
        <v>79</v>
      </c>
      <c r="G33" s="163">
        <v>10</v>
      </c>
      <c r="H33" s="199" t="s">
        <v>437</v>
      </c>
      <c r="I33" s="201">
        <v>87.415199999999984</v>
      </c>
      <c r="J33" s="330"/>
      <c r="K33" s="337"/>
      <c r="L33" s="340"/>
      <c r="M33" s="330"/>
      <c r="N33" s="337"/>
      <c r="O33" s="343"/>
      <c r="P33" s="343"/>
      <c r="Q33" s="346"/>
      <c r="R33" s="331"/>
      <c r="S33" s="331"/>
      <c r="T33" s="331"/>
      <c r="U33" s="331"/>
      <c r="V33" s="331"/>
      <c r="W33" s="331"/>
      <c r="X33" s="479"/>
      <c r="Y33" s="497"/>
      <c r="Z33" s="346"/>
      <c r="AA33" s="346"/>
      <c r="AB33" s="346"/>
      <c r="AC33" s="365">
        <f t="shared" si="57"/>
        <v>0</v>
      </c>
      <c r="AD33" s="317" t="str">
        <f t="shared" si="5"/>
        <v>No</v>
      </c>
      <c r="AE33" s="119" t="str">
        <f t="shared" si="58"/>
        <v>No</v>
      </c>
      <c r="AG33" s="118">
        <v>1</v>
      </c>
      <c r="AH33" s="119">
        <f t="shared" si="7"/>
        <v>0</v>
      </c>
      <c r="AJ33" s="235">
        <v>1.1000000000000001</v>
      </c>
      <c r="AK33" s="160">
        <f t="shared" si="8"/>
        <v>0</v>
      </c>
      <c r="AL33" s="159">
        <f t="shared" si="9"/>
        <v>0</v>
      </c>
      <c r="AM33" s="159">
        <f t="shared" si="10"/>
        <v>0</v>
      </c>
      <c r="AN33" s="159">
        <f t="shared" si="11"/>
        <v>0</v>
      </c>
      <c r="AO33" s="159">
        <f t="shared" si="12"/>
        <v>0</v>
      </c>
      <c r="AP33" s="159">
        <f t="shared" si="13"/>
        <v>0</v>
      </c>
      <c r="AQ33" s="159">
        <f t="shared" si="14"/>
        <v>0</v>
      </c>
      <c r="AR33" s="159">
        <f t="shared" si="15"/>
        <v>0</v>
      </c>
      <c r="AS33" s="159">
        <f t="shared" si="16"/>
        <v>0</v>
      </c>
      <c r="AT33" s="159">
        <f t="shared" si="17"/>
        <v>0</v>
      </c>
      <c r="AU33" s="159">
        <f t="shared" si="18"/>
        <v>0</v>
      </c>
      <c r="AV33" s="159">
        <f t="shared" si="19"/>
        <v>0</v>
      </c>
      <c r="AW33" s="159">
        <f t="shared" si="20"/>
        <v>0</v>
      </c>
      <c r="AX33" s="159">
        <f t="shared" si="21"/>
        <v>0</v>
      </c>
      <c r="AY33" s="159">
        <f t="shared" si="22"/>
        <v>0</v>
      </c>
      <c r="AZ33" s="159">
        <f t="shared" si="23"/>
        <v>0</v>
      </c>
      <c r="BA33" s="159">
        <f t="shared" si="24"/>
        <v>0</v>
      </c>
      <c r="BB33" s="159">
        <f t="shared" si="25"/>
        <v>0</v>
      </c>
      <c r="BC33" s="159">
        <f t="shared" si="26"/>
        <v>0</v>
      </c>
      <c r="BD33" s="159">
        <f t="shared" si="27"/>
        <v>0</v>
      </c>
      <c r="BE33" s="235">
        <v>1</v>
      </c>
      <c r="BF33" s="393">
        <v>20</v>
      </c>
      <c r="BG33" s="189">
        <f t="shared" si="28"/>
        <v>0</v>
      </c>
      <c r="BH33" s="393"/>
      <c r="BI33" s="189">
        <f t="shared" si="29"/>
        <v>0</v>
      </c>
      <c r="BJ33" s="393"/>
      <c r="BK33" s="189">
        <f t="shared" si="30"/>
        <v>0</v>
      </c>
      <c r="BL33" s="383">
        <v>8</v>
      </c>
      <c r="BM33" s="189">
        <f t="shared" si="59"/>
        <v>0</v>
      </c>
      <c r="BN33" s="383">
        <v>2</v>
      </c>
      <c r="BO33" s="189">
        <f t="shared" si="32"/>
        <v>0</v>
      </c>
      <c r="BP33" s="383"/>
      <c r="BQ33" s="189">
        <f t="shared" si="33"/>
        <v>0</v>
      </c>
      <c r="BR33" s="383"/>
      <c r="BS33" s="189">
        <f t="shared" si="34"/>
        <v>0</v>
      </c>
      <c r="BT33" s="383"/>
      <c r="BU33" s="189">
        <f t="shared" si="35"/>
        <v>0</v>
      </c>
      <c r="BV33" s="383"/>
      <c r="BW33" s="189">
        <f t="shared" si="36"/>
        <v>0</v>
      </c>
      <c r="BX33" s="383"/>
      <c r="BY33" s="189">
        <f t="shared" si="37"/>
        <v>0</v>
      </c>
      <c r="BZ33" s="383"/>
      <c r="CA33" s="189">
        <f t="shared" si="38"/>
        <v>0</v>
      </c>
      <c r="CB33" s="394"/>
      <c r="CC33" s="168">
        <f t="shared" si="39"/>
        <v>0</v>
      </c>
      <c r="CD33" s="168">
        <f t="shared" si="40"/>
        <v>0</v>
      </c>
      <c r="CE33" s="168">
        <f t="shared" si="41"/>
        <v>0</v>
      </c>
      <c r="CF33" s="168">
        <f t="shared" si="42"/>
        <v>0</v>
      </c>
      <c r="CG33" s="168">
        <f t="shared" si="43"/>
        <v>0</v>
      </c>
      <c r="CH33" s="168">
        <f t="shared" si="44"/>
        <v>0</v>
      </c>
      <c r="CI33" s="168">
        <f t="shared" si="45"/>
        <v>0</v>
      </c>
      <c r="CJ33" s="168">
        <f t="shared" si="46"/>
        <v>0</v>
      </c>
      <c r="CK33" s="395"/>
      <c r="CL33" s="374">
        <f t="shared" si="47"/>
        <v>0</v>
      </c>
      <c r="CM33" s="374">
        <f t="shared" si="48"/>
        <v>0</v>
      </c>
      <c r="CN33" s="395"/>
      <c r="CO33" s="168">
        <f t="shared" si="49"/>
        <v>0</v>
      </c>
      <c r="CP33" s="168">
        <f t="shared" si="50"/>
        <v>0</v>
      </c>
      <c r="CQ33" s="168">
        <f t="shared" si="51"/>
        <v>0</v>
      </c>
      <c r="CR33" s="168">
        <f t="shared" si="52"/>
        <v>0</v>
      </c>
      <c r="CS33" s="168">
        <f t="shared" si="53"/>
        <v>0</v>
      </c>
      <c r="CT33" s="168">
        <f t="shared" si="54"/>
        <v>0</v>
      </c>
      <c r="CU33" s="168">
        <f t="shared" si="55"/>
        <v>0</v>
      </c>
      <c r="CV33" s="168">
        <f t="shared" si="56"/>
        <v>0</v>
      </c>
      <c r="CW33" s="8"/>
    </row>
    <row r="34" spans="1:102" s="5" customFormat="1" ht="57" customHeight="1">
      <c r="A34" s="161"/>
      <c r="B34" s="8"/>
      <c r="C34" s="135" t="s">
        <v>203</v>
      </c>
      <c r="D34" s="237"/>
      <c r="E34" s="140" t="s">
        <v>167</v>
      </c>
      <c r="F34" s="92" t="s">
        <v>78</v>
      </c>
      <c r="G34" s="92">
        <v>10</v>
      </c>
      <c r="H34" s="140" t="s">
        <v>437</v>
      </c>
      <c r="I34" s="200">
        <v>93.805199999999985</v>
      </c>
      <c r="J34" s="332"/>
      <c r="K34" s="338"/>
      <c r="L34" s="341"/>
      <c r="M34" s="332"/>
      <c r="N34" s="338"/>
      <c r="O34" s="344"/>
      <c r="P34" s="344"/>
      <c r="Q34" s="347"/>
      <c r="R34" s="333"/>
      <c r="S34" s="333"/>
      <c r="T34" s="333"/>
      <c r="U34" s="333"/>
      <c r="V34" s="333"/>
      <c r="W34" s="333"/>
      <c r="X34" s="186"/>
      <c r="Y34" s="498"/>
      <c r="Z34" s="347"/>
      <c r="AA34" s="347"/>
      <c r="AB34" s="347"/>
      <c r="AC34" s="316">
        <f t="shared" si="57"/>
        <v>0</v>
      </c>
      <c r="AD34" s="91" t="str">
        <f t="shared" si="5"/>
        <v>No</v>
      </c>
      <c r="AE34" s="238" t="str">
        <f t="shared" si="58"/>
        <v>No</v>
      </c>
      <c r="AG34" s="118">
        <v>1</v>
      </c>
      <c r="AH34" s="119">
        <f t="shared" si="7"/>
        <v>0</v>
      </c>
      <c r="AJ34" s="235">
        <v>1.85</v>
      </c>
      <c r="AK34" s="160">
        <f t="shared" si="8"/>
        <v>0</v>
      </c>
      <c r="AL34" s="159">
        <f t="shared" si="9"/>
        <v>0</v>
      </c>
      <c r="AM34" s="159">
        <f t="shared" si="10"/>
        <v>0</v>
      </c>
      <c r="AN34" s="159">
        <f t="shared" si="11"/>
        <v>0</v>
      </c>
      <c r="AO34" s="159">
        <f t="shared" si="12"/>
        <v>0</v>
      </c>
      <c r="AP34" s="159">
        <f t="shared" si="13"/>
        <v>0</v>
      </c>
      <c r="AQ34" s="159">
        <f t="shared" si="14"/>
        <v>0</v>
      </c>
      <c r="AR34" s="159">
        <f t="shared" si="15"/>
        <v>0</v>
      </c>
      <c r="AS34" s="159">
        <f t="shared" si="16"/>
        <v>0</v>
      </c>
      <c r="AT34" s="159">
        <f t="shared" si="17"/>
        <v>0</v>
      </c>
      <c r="AU34" s="159">
        <f t="shared" si="18"/>
        <v>0</v>
      </c>
      <c r="AV34" s="159">
        <f t="shared" si="19"/>
        <v>0</v>
      </c>
      <c r="AW34" s="159">
        <f t="shared" si="20"/>
        <v>0</v>
      </c>
      <c r="AX34" s="159">
        <f t="shared" si="21"/>
        <v>0</v>
      </c>
      <c r="AY34" s="159">
        <f t="shared" si="22"/>
        <v>0</v>
      </c>
      <c r="AZ34" s="159">
        <f t="shared" si="23"/>
        <v>0</v>
      </c>
      <c r="BA34" s="159">
        <f t="shared" si="24"/>
        <v>0</v>
      </c>
      <c r="BB34" s="159">
        <f t="shared" si="25"/>
        <v>0</v>
      </c>
      <c r="BC34" s="159">
        <f t="shared" si="26"/>
        <v>0</v>
      </c>
      <c r="BD34" s="159">
        <f t="shared" si="27"/>
        <v>0</v>
      </c>
      <c r="BE34" s="235">
        <v>1</v>
      </c>
      <c r="BF34" s="393">
        <v>26</v>
      </c>
      <c r="BG34" s="189">
        <f t="shared" si="28"/>
        <v>0</v>
      </c>
      <c r="BH34" s="393"/>
      <c r="BI34" s="189">
        <f t="shared" si="29"/>
        <v>0</v>
      </c>
      <c r="BJ34" s="393"/>
      <c r="BK34" s="189">
        <f t="shared" si="30"/>
        <v>0</v>
      </c>
      <c r="BL34" s="383">
        <v>5</v>
      </c>
      <c r="BM34" s="189">
        <f t="shared" si="59"/>
        <v>0</v>
      </c>
      <c r="BN34" s="383">
        <v>5</v>
      </c>
      <c r="BO34" s="189">
        <f t="shared" si="32"/>
        <v>0</v>
      </c>
      <c r="BP34" s="383"/>
      <c r="BQ34" s="189">
        <f t="shared" si="33"/>
        <v>0</v>
      </c>
      <c r="BR34" s="383"/>
      <c r="BS34" s="189">
        <f t="shared" si="34"/>
        <v>0</v>
      </c>
      <c r="BT34" s="383"/>
      <c r="BU34" s="189">
        <f t="shared" si="35"/>
        <v>0</v>
      </c>
      <c r="BV34" s="383"/>
      <c r="BW34" s="189">
        <f t="shared" si="36"/>
        <v>0</v>
      </c>
      <c r="BX34" s="383"/>
      <c r="BY34" s="189">
        <f t="shared" si="37"/>
        <v>0</v>
      </c>
      <c r="BZ34" s="383"/>
      <c r="CA34" s="189">
        <f t="shared" si="38"/>
        <v>0</v>
      </c>
      <c r="CB34" s="394"/>
      <c r="CC34" s="168">
        <f t="shared" si="39"/>
        <v>0</v>
      </c>
      <c r="CD34" s="168">
        <f t="shared" si="40"/>
        <v>0</v>
      </c>
      <c r="CE34" s="168">
        <f t="shared" si="41"/>
        <v>0</v>
      </c>
      <c r="CF34" s="168">
        <f t="shared" si="42"/>
        <v>0</v>
      </c>
      <c r="CG34" s="168">
        <f t="shared" si="43"/>
        <v>0</v>
      </c>
      <c r="CH34" s="168">
        <f t="shared" si="44"/>
        <v>0</v>
      </c>
      <c r="CI34" s="168">
        <f t="shared" si="45"/>
        <v>0</v>
      </c>
      <c r="CJ34" s="168">
        <f t="shared" si="46"/>
        <v>0</v>
      </c>
      <c r="CK34" s="395"/>
      <c r="CL34" s="374">
        <f t="shared" si="47"/>
        <v>0</v>
      </c>
      <c r="CM34" s="374">
        <f t="shared" si="48"/>
        <v>0</v>
      </c>
      <c r="CN34" s="395"/>
      <c r="CO34" s="168">
        <f t="shared" si="49"/>
        <v>0</v>
      </c>
      <c r="CP34" s="168">
        <f t="shared" si="50"/>
        <v>0</v>
      </c>
      <c r="CQ34" s="168">
        <f t="shared" si="51"/>
        <v>0</v>
      </c>
      <c r="CR34" s="168">
        <f t="shared" si="52"/>
        <v>0</v>
      </c>
      <c r="CS34" s="168">
        <f t="shared" si="53"/>
        <v>0</v>
      </c>
      <c r="CT34" s="168">
        <f t="shared" si="54"/>
        <v>0</v>
      </c>
      <c r="CU34" s="168">
        <f t="shared" si="55"/>
        <v>0</v>
      </c>
      <c r="CV34" s="168">
        <f t="shared" si="56"/>
        <v>0</v>
      </c>
      <c r="CW34" s="8"/>
      <c r="CX34" s="246"/>
    </row>
    <row r="35" spans="1:102" s="5" customFormat="1" ht="57" customHeight="1">
      <c r="A35" s="161"/>
      <c r="B35" s="8"/>
      <c r="C35" s="198" t="s">
        <v>204</v>
      </c>
      <c r="D35" s="162"/>
      <c r="E35" s="199" t="s">
        <v>81</v>
      </c>
      <c r="F35" s="163" t="s">
        <v>78</v>
      </c>
      <c r="G35" s="163">
        <v>10</v>
      </c>
      <c r="H35" s="199" t="s">
        <v>437</v>
      </c>
      <c r="I35" s="201">
        <v>97.639199999999974</v>
      </c>
      <c r="J35" s="330"/>
      <c r="K35" s="337"/>
      <c r="L35" s="340"/>
      <c r="M35" s="330"/>
      <c r="N35" s="337"/>
      <c r="O35" s="343"/>
      <c r="P35" s="343"/>
      <c r="Q35" s="346"/>
      <c r="R35" s="331"/>
      <c r="S35" s="331"/>
      <c r="T35" s="331"/>
      <c r="U35" s="331"/>
      <c r="V35" s="331"/>
      <c r="W35" s="331"/>
      <c r="X35" s="479"/>
      <c r="Y35" s="497"/>
      <c r="Z35" s="346"/>
      <c r="AA35" s="346"/>
      <c r="AB35" s="346"/>
      <c r="AC35" s="365">
        <f t="shared" si="57"/>
        <v>0</v>
      </c>
      <c r="AD35" s="317" t="str">
        <f t="shared" si="5"/>
        <v>No</v>
      </c>
      <c r="AE35" s="119" t="str">
        <f t="shared" si="58"/>
        <v>No</v>
      </c>
      <c r="AG35" s="118">
        <v>1</v>
      </c>
      <c r="AH35" s="119">
        <f t="shared" si="7"/>
        <v>0</v>
      </c>
      <c r="AJ35" s="235">
        <v>2.2999999999999998</v>
      </c>
      <c r="AK35" s="160">
        <f t="shared" si="8"/>
        <v>0</v>
      </c>
      <c r="AL35" s="159">
        <f t="shared" si="9"/>
        <v>0</v>
      </c>
      <c r="AM35" s="159">
        <f t="shared" si="10"/>
        <v>0</v>
      </c>
      <c r="AN35" s="159">
        <f t="shared" si="11"/>
        <v>0</v>
      </c>
      <c r="AO35" s="159">
        <f t="shared" si="12"/>
        <v>0</v>
      </c>
      <c r="AP35" s="159">
        <f t="shared" si="13"/>
        <v>0</v>
      </c>
      <c r="AQ35" s="159">
        <f t="shared" si="14"/>
        <v>0</v>
      </c>
      <c r="AR35" s="159">
        <f t="shared" si="15"/>
        <v>0</v>
      </c>
      <c r="AS35" s="159">
        <f t="shared" si="16"/>
        <v>0</v>
      </c>
      <c r="AT35" s="159">
        <f t="shared" si="17"/>
        <v>0</v>
      </c>
      <c r="AU35" s="159">
        <f t="shared" si="18"/>
        <v>0</v>
      </c>
      <c r="AV35" s="159">
        <f t="shared" si="19"/>
        <v>0</v>
      </c>
      <c r="AW35" s="159">
        <f t="shared" si="20"/>
        <v>0</v>
      </c>
      <c r="AX35" s="159">
        <f t="shared" si="21"/>
        <v>0</v>
      </c>
      <c r="AY35" s="159">
        <f t="shared" si="22"/>
        <v>0</v>
      </c>
      <c r="AZ35" s="159">
        <f t="shared" si="23"/>
        <v>0</v>
      </c>
      <c r="BA35" s="159">
        <f t="shared" si="24"/>
        <v>0</v>
      </c>
      <c r="BB35" s="159">
        <f t="shared" si="25"/>
        <v>0</v>
      </c>
      <c r="BC35" s="159">
        <f t="shared" si="26"/>
        <v>0</v>
      </c>
      <c r="BD35" s="159">
        <f t="shared" si="27"/>
        <v>0</v>
      </c>
      <c r="BE35" s="235">
        <v>1</v>
      </c>
      <c r="BF35" s="393">
        <v>21</v>
      </c>
      <c r="BG35" s="189">
        <f t="shared" si="28"/>
        <v>0</v>
      </c>
      <c r="BH35" s="393"/>
      <c r="BI35" s="189">
        <f t="shared" si="29"/>
        <v>0</v>
      </c>
      <c r="BJ35" s="393"/>
      <c r="BK35" s="189">
        <f t="shared" si="30"/>
        <v>0</v>
      </c>
      <c r="BL35" s="383">
        <v>5</v>
      </c>
      <c r="BM35" s="189">
        <f t="shared" si="59"/>
        <v>0</v>
      </c>
      <c r="BN35" s="383">
        <v>5</v>
      </c>
      <c r="BO35" s="189">
        <f t="shared" si="32"/>
        <v>0</v>
      </c>
      <c r="BP35" s="383"/>
      <c r="BQ35" s="189">
        <f t="shared" si="33"/>
        <v>0</v>
      </c>
      <c r="BR35" s="383"/>
      <c r="BS35" s="189">
        <f t="shared" si="34"/>
        <v>0</v>
      </c>
      <c r="BT35" s="383"/>
      <c r="BU35" s="189">
        <f t="shared" si="35"/>
        <v>0</v>
      </c>
      <c r="BV35" s="383"/>
      <c r="BW35" s="189">
        <f t="shared" si="36"/>
        <v>0</v>
      </c>
      <c r="BX35" s="383"/>
      <c r="BY35" s="189">
        <f t="shared" si="37"/>
        <v>0</v>
      </c>
      <c r="BZ35" s="383"/>
      <c r="CA35" s="189">
        <f t="shared" si="38"/>
        <v>0</v>
      </c>
      <c r="CB35" s="394"/>
      <c r="CC35" s="168">
        <f t="shared" si="39"/>
        <v>0</v>
      </c>
      <c r="CD35" s="168">
        <f t="shared" si="40"/>
        <v>0</v>
      </c>
      <c r="CE35" s="168">
        <f t="shared" si="41"/>
        <v>0</v>
      </c>
      <c r="CF35" s="168">
        <f t="shared" si="42"/>
        <v>0</v>
      </c>
      <c r="CG35" s="168">
        <f t="shared" si="43"/>
        <v>0</v>
      </c>
      <c r="CH35" s="168">
        <f t="shared" si="44"/>
        <v>0</v>
      </c>
      <c r="CI35" s="168">
        <f t="shared" si="45"/>
        <v>0</v>
      </c>
      <c r="CJ35" s="168">
        <f t="shared" si="46"/>
        <v>0</v>
      </c>
      <c r="CK35" s="395"/>
      <c r="CL35" s="374">
        <f t="shared" si="47"/>
        <v>0</v>
      </c>
      <c r="CM35" s="374">
        <f t="shared" si="48"/>
        <v>0</v>
      </c>
      <c r="CN35" s="395"/>
      <c r="CO35" s="168">
        <f t="shared" si="49"/>
        <v>0</v>
      </c>
      <c r="CP35" s="168">
        <f t="shared" si="50"/>
        <v>0</v>
      </c>
      <c r="CQ35" s="168">
        <f t="shared" si="51"/>
        <v>0</v>
      </c>
      <c r="CR35" s="168">
        <f t="shared" si="52"/>
        <v>0</v>
      </c>
      <c r="CS35" s="168">
        <f t="shared" si="53"/>
        <v>0</v>
      </c>
      <c r="CT35" s="168">
        <f t="shared" si="54"/>
        <v>0</v>
      </c>
      <c r="CU35" s="168">
        <f t="shared" si="55"/>
        <v>0</v>
      </c>
      <c r="CV35" s="168">
        <f t="shared" si="56"/>
        <v>0</v>
      </c>
      <c r="CW35" s="8"/>
      <c r="CX35" s="246"/>
    </row>
    <row r="36" spans="1:102" s="5" customFormat="1" ht="57" customHeight="1">
      <c r="A36" s="161"/>
      <c r="B36" s="8"/>
      <c r="C36" s="135" t="s">
        <v>205</v>
      </c>
      <c r="D36" s="237"/>
      <c r="E36" s="140" t="s">
        <v>81</v>
      </c>
      <c r="F36" s="92" t="s">
        <v>78</v>
      </c>
      <c r="G36" s="92">
        <v>10</v>
      </c>
      <c r="H36" s="140" t="s">
        <v>437</v>
      </c>
      <c r="I36" s="200">
        <v>100.19519999999999</v>
      </c>
      <c r="J36" s="332"/>
      <c r="K36" s="338"/>
      <c r="L36" s="341"/>
      <c r="M36" s="332"/>
      <c r="N36" s="338"/>
      <c r="O36" s="344"/>
      <c r="P36" s="344"/>
      <c r="Q36" s="347"/>
      <c r="R36" s="333"/>
      <c r="S36" s="333"/>
      <c r="T36" s="333"/>
      <c r="U36" s="333"/>
      <c r="V36" s="333"/>
      <c r="W36" s="333"/>
      <c r="X36" s="186"/>
      <c r="Y36" s="498"/>
      <c r="Z36" s="347"/>
      <c r="AA36" s="347"/>
      <c r="AB36" s="347"/>
      <c r="AC36" s="316">
        <f t="shared" si="57"/>
        <v>0</v>
      </c>
      <c r="AD36" s="91" t="str">
        <f t="shared" si="5"/>
        <v>No</v>
      </c>
      <c r="AE36" s="238" t="str">
        <f t="shared" si="58"/>
        <v>No</v>
      </c>
      <c r="AG36" s="118">
        <v>1</v>
      </c>
      <c r="AH36" s="119">
        <f t="shared" si="7"/>
        <v>0</v>
      </c>
      <c r="AJ36" s="235">
        <v>2.6</v>
      </c>
      <c r="AK36" s="160">
        <f t="shared" si="8"/>
        <v>0</v>
      </c>
      <c r="AL36" s="159">
        <f t="shared" si="9"/>
        <v>0</v>
      </c>
      <c r="AM36" s="159">
        <f t="shared" si="10"/>
        <v>0</v>
      </c>
      <c r="AN36" s="159">
        <f t="shared" si="11"/>
        <v>0</v>
      </c>
      <c r="AO36" s="159">
        <f t="shared" si="12"/>
        <v>0</v>
      </c>
      <c r="AP36" s="159">
        <f t="shared" si="13"/>
        <v>0</v>
      </c>
      <c r="AQ36" s="159">
        <f t="shared" si="14"/>
        <v>0</v>
      </c>
      <c r="AR36" s="159">
        <f t="shared" si="15"/>
        <v>0</v>
      </c>
      <c r="AS36" s="159">
        <f t="shared" si="16"/>
        <v>0</v>
      </c>
      <c r="AT36" s="159">
        <f t="shared" si="17"/>
        <v>0</v>
      </c>
      <c r="AU36" s="159">
        <f t="shared" si="18"/>
        <v>0</v>
      </c>
      <c r="AV36" s="159">
        <f t="shared" si="19"/>
        <v>0</v>
      </c>
      <c r="AW36" s="159">
        <f t="shared" si="20"/>
        <v>0</v>
      </c>
      <c r="AX36" s="159">
        <f t="shared" si="21"/>
        <v>0</v>
      </c>
      <c r="AY36" s="159">
        <f t="shared" si="22"/>
        <v>0</v>
      </c>
      <c r="AZ36" s="159">
        <f t="shared" si="23"/>
        <v>0</v>
      </c>
      <c r="BA36" s="159">
        <f t="shared" si="24"/>
        <v>0</v>
      </c>
      <c r="BB36" s="159">
        <f t="shared" si="25"/>
        <v>0</v>
      </c>
      <c r="BC36" s="159">
        <f t="shared" si="26"/>
        <v>0</v>
      </c>
      <c r="BD36" s="159">
        <f t="shared" si="27"/>
        <v>0</v>
      </c>
      <c r="BE36" s="235">
        <v>1</v>
      </c>
      <c r="BF36" s="393">
        <v>23</v>
      </c>
      <c r="BG36" s="189">
        <f t="shared" si="28"/>
        <v>0</v>
      </c>
      <c r="BH36" s="393"/>
      <c r="BI36" s="189">
        <f t="shared" si="29"/>
        <v>0</v>
      </c>
      <c r="BJ36" s="393"/>
      <c r="BK36" s="189">
        <f t="shared" si="30"/>
        <v>0</v>
      </c>
      <c r="BL36" s="383">
        <v>6</v>
      </c>
      <c r="BM36" s="189">
        <f t="shared" si="59"/>
        <v>0</v>
      </c>
      <c r="BN36" s="383">
        <v>4</v>
      </c>
      <c r="BO36" s="189">
        <f t="shared" si="32"/>
        <v>0</v>
      </c>
      <c r="BP36" s="383"/>
      <c r="BQ36" s="189">
        <f t="shared" si="33"/>
        <v>0</v>
      </c>
      <c r="BR36" s="383"/>
      <c r="BS36" s="189">
        <f t="shared" si="34"/>
        <v>0</v>
      </c>
      <c r="BT36" s="383"/>
      <c r="BU36" s="189">
        <f t="shared" si="35"/>
        <v>0</v>
      </c>
      <c r="BV36" s="383"/>
      <c r="BW36" s="189">
        <f t="shared" si="36"/>
        <v>0</v>
      </c>
      <c r="BX36" s="383"/>
      <c r="BY36" s="189">
        <f t="shared" si="37"/>
        <v>0</v>
      </c>
      <c r="BZ36" s="383"/>
      <c r="CA36" s="189">
        <f t="shared" si="38"/>
        <v>0</v>
      </c>
      <c r="CB36" s="394"/>
      <c r="CC36" s="168">
        <f t="shared" si="39"/>
        <v>0</v>
      </c>
      <c r="CD36" s="168">
        <f t="shared" si="40"/>
        <v>0</v>
      </c>
      <c r="CE36" s="168">
        <f t="shared" si="41"/>
        <v>0</v>
      </c>
      <c r="CF36" s="168">
        <f t="shared" si="42"/>
        <v>0</v>
      </c>
      <c r="CG36" s="168">
        <f t="shared" si="43"/>
        <v>0</v>
      </c>
      <c r="CH36" s="168">
        <f t="shared" si="44"/>
        <v>0</v>
      </c>
      <c r="CI36" s="168">
        <f t="shared" si="45"/>
        <v>0</v>
      </c>
      <c r="CJ36" s="168">
        <f t="shared" si="46"/>
        <v>0</v>
      </c>
      <c r="CK36" s="395"/>
      <c r="CL36" s="374">
        <f t="shared" si="47"/>
        <v>0</v>
      </c>
      <c r="CM36" s="374">
        <f t="shared" si="48"/>
        <v>0</v>
      </c>
      <c r="CN36" s="395"/>
      <c r="CO36" s="168">
        <f t="shared" si="49"/>
        <v>0</v>
      </c>
      <c r="CP36" s="168">
        <f t="shared" si="50"/>
        <v>0</v>
      </c>
      <c r="CQ36" s="168">
        <f t="shared" si="51"/>
        <v>0</v>
      </c>
      <c r="CR36" s="168">
        <f t="shared" si="52"/>
        <v>0</v>
      </c>
      <c r="CS36" s="168">
        <f t="shared" si="53"/>
        <v>0</v>
      </c>
      <c r="CT36" s="168">
        <f t="shared" si="54"/>
        <v>0</v>
      </c>
      <c r="CU36" s="168">
        <f t="shared" si="55"/>
        <v>0</v>
      </c>
      <c r="CV36" s="168">
        <f t="shared" si="56"/>
        <v>0</v>
      </c>
      <c r="CW36" s="8"/>
      <c r="CX36" s="246"/>
    </row>
    <row r="37" spans="1:102" s="7" customFormat="1" ht="57" customHeight="1">
      <c r="A37" s="161"/>
      <c r="B37" s="8"/>
      <c r="C37" s="198" t="s">
        <v>206</v>
      </c>
      <c r="D37" s="162"/>
      <c r="E37" s="199" t="s">
        <v>81</v>
      </c>
      <c r="F37" s="163" t="s">
        <v>25</v>
      </c>
      <c r="G37" s="163">
        <v>6</v>
      </c>
      <c r="H37" s="199" t="s">
        <v>437</v>
      </c>
      <c r="I37" s="201">
        <v>111.99369599999999</v>
      </c>
      <c r="J37" s="330"/>
      <c r="K37" s="337"/>
      <c r="L37" s="340"/>
      <c r="M37" s="330"/>
      <c r="N37" s="337"/>
      <c r="O37" s="343"/>
      <c r="P37" s="343"/>
      <c r="Q37" s="346"/>
      <c r="R37" s="331"/>
      <c r="S37" s="331"/>
      <c r="T37" s="331"/>
      <c r="U37" s="331"/>
      <c r="V37" s="331"/>
      <c r="W37" s="331"/>
      <c r="X37" s="479"/>
      <c r="Y37" s="497"/>
      <c r="Z37" s="346"/>
      <c r="AA37" s="346"/>
      <c r="AB37" s="346"/>
      <c r="AC37" s="365">
        <f t="shared" si="57"/>
        <v>0</v>
      </c>
      <c r="AD37" s="317" t="str">
        <f t="shared" si="5"/>
        <v>No</v>
      </c>
      <c r="AE37" s="119" t="str">
        <f t="shared" si="58"/>
        <v>No</v>
      </c>
      <c r="AF37" s="5"/>
      <c r="AG37" s="118">
        <v>1</v>
      </c>
      <c r="AH37" s="119">
        <f t="shared" si="7"/>
        <v>0</v>
      </c>
      <c r="AJ37" s="235">
        <v>4.3</v>
      </c>
      <c r="AK37" s="160">
        <f t="shared" si="8"/>
        <v>0</v>
      </c>
      <c r="AL37" s="159">
        <f t="shared" si="9"/>
        <v>0</v>
      </c>
      <c r="AM37" s="159">
        <f t="shared" si="10"/>
        <v>0</v>
      </c>
      <c r="AN37" s="159">
        <f t="shared" si="11"/>
        <v>0</v>
      </c>
      <c r="AO37" s="159">
        <f t="shared" si="12"/>
        <v>0</v>
      </c>
      <c r="AP37" s="159">
        <f t="shared" si="13"/>
        <v>0</v>
      </c>
      <c r="AQ37" s="159">
        <f t="shared" si="14"/>
        <v>0</v>
      </c>
      <c r="AR37" s="159">
        <f t="shared" si="15"/>
        <v>0</v>
      </c>
      <c r="AS37" s="159">
        <f t="shared" si="16"/>
        <v>0</v>
      </c>
      <c r="AT37" s="159">
        <f t="shared" si="17"/>
        <v>0</v>
      </c>
      <c r="AU37" s="159">
        <f t="shared" si="18"/>
        <v>0</v>
      </c>
      <c r="AV37" s="159">
        <f t="shared" si="19"/>
        <v>0</v>
      </c>
      <c r="AW37" s="159">
        <f t="shared" si="20"/>
        <v>0</v>
      </c>
      <c r="AX37" s="159">
        <f t="shared" si="21"/>
        <v>0</v>
      </c>
      <c r="AY37" s="159">
        <f t="shared" si="22"/>
        <v>0</v>
      </c>
      <c r="AZ37" s="159">
        <f t="shared" si="23"/>
        <v>0</v>
      </c>
      <c r="BA37" s="159">
        <f t="shared" si="24"/>
        <v>0</v>
      </c>
      <c r="BB37" s="159">
        <f t="shared" si="25"/>
        <v>0</v>
      </c>
      <c r="BC37" s="159">
        <f t="shared" si="26"/>
        <v>0</v>
      </c>
      <c r="BD37" s="159">
        <f t="shared" si="27"/>
        <v>0</v>
      </c>
      <c r="BE37" s="235">
        <v>1</v>
      </c>
      <c r="BF37" s="393">
        <v>24</v>
      </c>
      <c r="BG37" s="189">
        <f t="shared" si="28"/>
        <v>0</v>
      </c>
      <c r="BH37" s="393"/>
      <c r="BI37" s="189">
        <f t="shared" si="29"/>
        <v>0</v>
      </c>
      <c r="BJ37" s="393"/>
      <c r="BK37" s="189">
        <f t="shared" si="30"/>
        <v>0</v>
      </c>
      <c r="BL37" s="383">
        <v>5</v>
      </c>
      <c r="BM37" s="189">
        <f t="shared" si="59"/>
        <v>0</v>
      </c>
      <c r="BN37" s="383">
        <v>3</v>
      </c>
      <c r="BO37" s="189">
        <f t="shared" si="32"/>
        <v>0</v>
      </c>
      <c r="BP37" s="383"/>
      <c r="BQ37" s="189">
        <f t="shared" si="33"/>
        <v>0</v>
      </c>
      <c r="BR37" s="383"/>
      <c r="BS37" s="189">
        <f t="shared" si="34"/>
        <v>0</v>
      </c>
      <c r="BT37" s="383"/>
      <c r="BU37" s="189">
        <f t="shared" si="35"/>
        <v>0</v>
      </c>
      <c r="BV37" s="383"/>
      <c r="BW37" s="189">
        <f t="shared" si="36"/>
        <v>0</v>
      </c>
      <c r="BX37" s="383"/>
      <c r="BY37" s="189">
        <f t="shared" si="37"/>
        <v>0</v>
      </c>
      <c r="BZ37" s="383"/>
      <c r="CA37" s="189">
        <f t="shared" si="38"/>
        <v>0</v>
      </c>
      <c r="CB37" s="394"/>
      <c r="CC37" s="168">
        <f t="shared" si="39"/>
        <v>0</v>
      </c>
      <c r="CD37" s="168">
        <f t="shared" si="40"/>
        <v>0</v>
      </c>
      <c r="CE37" s="168">
        <f t="shared" si="41"/>
        <v>0</v>
      </c>
      <c r="CF37" s="168">
        <f t="shared" si="42"/>
        <v>0</v>
      </c>
      <c r="CG37" s="168">
        <f t="shared" si="43"/>
        <v>0</v>
      </c>
      <c r="CH37" s="168">
        <f t="shared" si="44"/>
        <v>0</v>
      </c>
      <c r="CI37" s="168">
        <f t="shared" si="45"/>
        <v>0</v>
      </c>
      <c r="CJ37" s="168">
        <f t="shared" si="46"/>
        <v>0</v>
      </c>
      <c r="CK37" s="395"/>
      <c r="CL37" s="374">
        <f t="shared" si="47"/>
        <v>0</v>
      </c>
      <c r="CM37" s="374">
        <f t="shared" si="48"/>
        <v>0</v>
      </c>
      <c r="CN37" s="395"/>
      <c r="CO37" s="168">
        <f t="shared" si="49"/>
        <v>0</v>
      </c>
      <c r="CP37" s="168">
        <f t="shared" si="50"/>
        <v>0</v>
      </c>
      <c r="CQ37" s="168">
        <f t="shared" si="51"/>
        <v>0</v>
      </c>
      <c r="CR37" s="168">
        <f t="shared" si="52"/>
        <v>0</v>
      </c>
      <c r="CS37" s="168">
        <f t="shared" si="53"/>
        <v>0</v>
      </c>
      <c r="CT37" s="168">
        <f t="shared" si="54"/>
        <v>0</v>
      </c>
      <c r="CU37" s="168">
        <f t="shared" si="55"/>
        <v>0</v>
      </c>
      <c r="CV37" s="168">
        <f t="shared" si="56"/>
        <v>0</v>
      </c>
      <c r="CW37" s="8"/>
      <c r="CX37" s="246"/>
    </row>
    <row r="38" spans="1:102" s="7" customFormat="1" ht="57" customHeight="1">
      <c r="A38" s="161"/>
      <c r="B38" s="8"/>
      <c r="C38" s="135" t="s">
        <v>207</v>
      </c>
      <c r="D38" s="237"/>
      <c r="E38" s="140" t="s">
        <v>81</v>
      </c>
      <c r="F38" s="92" t="s">
        <v>25</v>
      </c>
      <c r="G38" s="92">
        <v>8</v>
      </c>
      <c r="H38" s="140" t="s">
        <v>437</v>
      </c>
      <c r="I38" s="200">
        <v>124.77369599999997</v>
      </c>
      <c r="J38" s="332"/>
      <c r="K38" s="338"/>
      <c r="L38" s="341"/>
      <c r="M38" s="332"/>
      <c r="N38" s="338"/>
      <c r="O38" s="344"/>
      <c r="P38" s="344"/>
      <c r="Q38" s="347"/>
      <c r="R38" s="333"/>
      <c r="S38" s="333"/>
      <c r="T38" s="333"/>
      <c r="U38" s="333"/>
      <c r="V38" s="333"/>
      <c r="W38" s="333"/>
      <c r="X38" s="186"/>
      <c r="Y38" s="498"/>
      <c r="Z38" s="347"/>
      <c r="AA38" s="347"/>
      <c r="AB38" s="347"/>
      <c r="AC38" s="316">
        <f t="shared" si="57"/>
        <v>0</v>
      </c>
      <c r="AD38" s="91" t="str">
        <f t="shared" si="5"/>
        <v>No</v>
      </c>
      <c r="AE38" s="238" t="str">
        <f t="shared" si="58"/>
        <v>No</v>
      </c>
      <c r="AF38" s="5"/>
      <c r="AG38" s="118">
        <v>1</v>
      </c>
      <c r="AH38" s="119">
        <f t="shared" si="7"/>
        <v>0</v>
      </c>
      <c r="AJ38" s="235">
        <v>5.8</v>
      </c>
      <c r="AK38" s="160">
        <f t="shared" si="8"/>
        <v>0</v>
      </c>
      <c r="AL38" s="159">
        <f t="shared" si="9"/>
        <v>0</v>
      </c>
      <c r="AM38" s="159">
        <f t="shared" si="10"/>
        <v>0</v>
      </c>
      <c r="AN38" s="159">
        <f t="shared" si="11"/>
        <v>0</v>
      </c>
      <c r="AO38" s="159">
        <f t="shared" si="12"/>
        <v>0</v>
      </c>
      <c r="AP38" s="159">
        <f t="shared" si="13"/>
        <v>0</v>
      </c>
      <c r="AQ38" s="159">
        <f t="shared" si="14"/>
        <v>0</v>
      </c>
      <c r="AR38" s="159">
        <f t="shared" si="15"/>
        <v>0</v>
      </c>
      <c r="AS38" s="159">
        <f t="shared" si="16"/>
        <v>0</v>
      </c>
      <c r="AT38" s="159">
        <f t="shared" si="17"/>
        <v>0</v>
      </c>
      <c r="AU38" s="159">
        <f t="shared" si="18"/>
        <v>0</v>
      </c>
      <c r="AV38" s="159">
        <f t="shared" si="19"/>
        <v>0</v>
      </c>
      <c r="AW38" s="159">
        <f t="shared" si="20"/>
        <v>0</v>
      </c>
      <c r="AX38" s="159">
        <f t="shared" si="21"/>
        <v>0</v>
      </c>
      <c r="AY38" s="159">
        <f t="shared" si="22"/>
        <v>0</v>
      </c>
      <c r="AZ38" s="159">
        <f t="shared" si="23"/>
        <v>0</v>
      </c>
      <c r="BA38" s="159">
        <f t="shared" si="24"/>
        <v>0</v>
      </c>
      <c r="BB38" s="159">
        <f t="shared" si="25"/>
        <v>0</v>
      </c>
      <c r="BC38" s="159">
        <f t="shared" si="26"/>
        <v>0</v>
      </c>
      <c r="BD38" s="159">
        <f t="shared" si="27"/>
        <v>0</v>
      </c>
      <c r="BE38" s="235">
        <v>1</v>
      </c>
      <c r="BF38" s="393">
        <v>24</v>
      </c>
      <c r="BG38" s="189">
        <f t="shared" si="28"/>
        <v>0</v>
      </c>
      <c r="BH38" s="393"/>
      <c r="BI38" s="189">
        <f t="shared" si="29"/>
        <v>0</v>
      </c>
      <c r="BJ38" s="393"/>
      <c r="BK38" s="189">
        <f t="shared" si="30"/>
        <v>0</v>
      </c>
      <c r="BL38" s="383">
        <v>4</v>
      </c>
      <c r="BM38" s="189">
        <f t="shared" si="59"/>
        <v>0</v>
      </c>
      <c r="BN38" s="383">
        <v>3</v>
      </c>
      <c r="BO38" s="189">
        <f t="shared" si="32"/>
        <v>0</v>
      </c>
      <c r="BP38" s="383"/>
      <c r="BQ38" s="189">
        <f t="shared" si="33"/>
        <v>0</v>
      </c>
      <c r="BR38" s="383"/>
      <c r="BS38" s="189">
        <f t="shared" si="34"/>
        <v>0</v>
      </c>
      <c r="BT38" s="383"/>
      <c r="BU38" s="189">
        <f t="shared" si="35"/>
        <v>0</v>
      </c>
      <c r="BV38" s="383"/>
      <c r="BW38" s="189">
        <f t="shared" si="36"/>
        <v>0</v>
      </c>
      <c r="BX38" s="383"/>
      <c r="BY38" s="189">
        <f t="shared" si="37"/>
        <v>0</v>
      </c>
      <c r="BZ38" s="383"/>
      <c r="CA38" s="189">
        <f t="shared" si="38"/>
        <v>0</v>
      </c>
      <c r="CB38" s="394"/>
      <c r="CC38" s="168">
        <f t="shared" si="39"/>
        <v>0</v>
      </c>
      <c r="CD38" s="168">
        <f t="shared" si="40"/>
        <v>0</v>
      </c>
      <c r="CE38" s="168">
        <f t="shared" si="41"/>
        <v>0</v>
      </c>
      <c r="CF38" s="168">
        <f t="shared" si="42"/>
        <v>0</v>
      </c>
      <c r="CG38" s="168">
        <f t="shared" si="43"/>
        <v>0</v>
      </c>
      <c r="CH38" s="168">
        <f t="shared" si="44"/>
        <v>0</v>
      </c>
      <c r="CI38" s="168">
        <f t="shared" si="45"/>
        <v>0</v>
      </c>
      <c r="CJ38" s="168">
        <f t="shared" si="46"/>
        <v>0</v>
      </c>
      <c r="CK38" s="395"/>
      <c r="CL38" s="374">
        <f t="shared" si="47"/>
        <v>0</v>
      </c>
      <c r="CM38" s="374">
        <f t="shared" si="48"/>
        <v>0</v>
      </c>
      <c r="CN38" s="395"/>
      <c r="CO38" s="168">
        <f t="shared" si="49"/>
        <v>0</v>
      </c>
      <c r="CP38" s="168">
        <f t="shared" si="50"/>
        <v>0</v>
      </c>
      <c r="CQ38" s="168">
        <f t="shared" si="51"/>
        <v>0</v>
      </c>
      <c r="CR38" s="168">
        <f t="shared" si="52"/>
        <v>0</v>
      </c>
      <c r="CS38" s="168">
        <f t="shared" si="53"/>
        <v>0</v>
      </c>
      <c r="CT38" s="168">
        <f t="shared" si="54"/>
        <v>0</v>
      </c>
      <c r="CU38" s="168">
        <f t="shared" si="55"/>
        <v>0</v>
      </c>
      <c r="CV38" s="168">
        <f t="shared" si="56"/>
        <v>0</v>
      </c>
      <c r="CW38" s="8"/>
      <c r="CX38" s="246"/>
    </row>
    <row r="39" spans="1:102" s="5" customFormat="1" ht="57" customHeight="1">
      <c r="A39" s="161"/>
      <c r="B39" s="8"/>
      <c r="C39" s="198" t="s">
        <v>208</v>
      </c>
      <c r="D39" s="162"/>
      <c r="E39" s="199" t="s">
        <v>81</v>
      </c>
      <c r="F39" s="163" t="s">
        <v>25</v>
      </c>
      <c r="G39" s="163">
        <v>6</v>
      </c>
      <c r="H39" s="199" t="s">
        <v>437</v>
      </c>
      <c r="I39" s="201">
        <v>135.42369599999998</v>
      </c>
      <c r="J39" s="330"/>
      <c r="K39" s="337"/>
      <c r="L39" s="340"/>
      <c r="M39" s="330"/>
      <c r="N39" s="337"/>
      <c r="O39" s="343"/>
      <c r="P39" s="343"/>
      <c r="Q39" s="346"/>
      <c r="R39" s="331"/>
      <c r="S39" s="331"/>
      <c r="T39" s="331"/>
      <c r="U39" s="331"/>
      <c r="V39" s="331"/>
      <c r="W39" s="331"/>
      <c r="X39" s="479"/>
      <c r="Y39" s="497"/>
      <c r="Z39" s="346"/>
      <c r="AA39" s="346"/>
      <c r="AB39" s="346"/>
      <c r="AC39" s="365">
        <f t="shared" si="57"/>
        <v>0</v>
      </c>
      <c r="AD39" s="317" t="str">
        <f t="shared" si="5"/>
        <v>No</v>
      </c>
      <c r="AE39" s="119" t="str">
        <f t="shared" si="58"/>
        <v>No</v>
      </c>
      <c r="AG39" s="118">
        <v>1</v>
      </c>
      <c r="AH39" s="119">
        <f t="shared" si="7"/>
        <v>0</v>
      </c>
      <c r="AJ39" s="235">
        <v>7.05</v>
      </c>
      <c r="AK39" s="160">
        <f t="shared" si="8"/>
        <v>0</v>
      </c>
      <c r="AL39" s="159">
        <f t="shared" si="9"/>
        <v>0</v>
      </c>
      <c r="AM39" s="159">
        <f t="shared" si="10"/>
        <v>0</v>
      </c>
      <c r="AN39" s="159">
        <f t="shared" si="11"/>
        <v>0</v>
      </c>
      <c r="AO39" s="159">
        <f t="shared" si="12"/>
        <v>0</v>
      </c>
      <c r="AP39" s="159">
        <f t="shared" si="13"/>
        <v>0</v>
      </c>
      <c r="AQ39" s="159">
        <f t="shared" si="14"/>
        <v>0</v>
      </c>
      <c r="AR39" s="159">
        <f t="shared" si="15"/>
        <v>0</v>
      </c>
      <c r="AS39" s="159">
        <f t="shared" si="16"/>
        <v>0</v>
      </c>
      <c r="AT39" s="159">
        <f t="shared" si="17"/>
        <v>0</v>
      </c>
      <c r="AU39" s="159">
        <f t="shared" si="18"/>
        <v>0</v>
      </c>
      <c r="AV39" s="159">
        <f t="shared" si="19"/>
        <v>0</v>
      </c>
      <c r="AW39" s="159">
        <f t="shared" si="20"/>
        <v>0</v>
      </c>
      <c r="AX39" s="159">
        <f t="shared" si="21"/>
        <v>0</v>
      </c>
      <c r="AY39" s="159">
        <f t="shared" si="22"/>
        <v>0</v>
      </c>
      <c r="AZ39" s="159">
        <f t="shared" si="23"/>
        <v>0</v>
      </c>
      <c r="BA39" s="159">
        <f t="shared" si="24"/>
        <v>0</v>
      </c>
      <c r="BB39" s="159">
        <f t="shared" si="25"/>
        <v>0</v>
      </c>
      <c r="BC39" s="159">
        <f t="shared" si="26"/>
        <v>0</v>
      </c>
      <c r="BD39" s="159">
        <f t="shared" si="27"/>
        <v>0</v>
      </c>
      <c r="BE39" s="235">
        <v>1</v>
      </c>
      <c r="BF39" s="393">
        <v>24</v>
      </c>
      <c r="BG39" s="189">
        <f t="shared" si="28"/>
        <v>0</v>
      </c>
      <c r="BH39" s="393"/>
      <c r="BI39" s="189">
        <f t="shared" si="29"/>
        <v>0</v>
      </c>
      <c r="BJ39" s="393"/>
      <c r="BK39" s="189">
        <f t="shared" si="30"/>
        <v>0</v>
      </c>
      <c r="BL39" s="383"/>
      <c r="BM39" s="189">
        <f t="shared" si="59"/>
        <v>0</v>
      </c>
      <c r="BN39" s="383">
        <v>1</v>
      </c>
      <c r="BO39" s="189">
        <f t="shared" si="32"/>
        <v>0</v>
      </c>
      <c r="BP39" s="383"/>
      <c r="BQ39" s="189">
        <f t="shared" si="33"/>
        <v>0</v>
      </c>
      <c r="BR39" s="383"/>
      <c r="BS39" s="189">
        <f t="shared" si="34"/>
        <v>0</v>
      </c>
      <c r="BT39" s="383"/>
      <c r="BU39" s="189">
        <f t="shared" si="35"/>
        <v>0</v>
      </c>
      <c r="BV39" s="383"/>
      <c r="BW39" s="189">
        <f t="shared" si="36"/>
        <v>0</v>
      </c>
      <c r="BX39" s="383"/>
      <c r="BY39" s="189">
        <f t="shared" si="37"/>
        <v>0</v>
      </c>
      <c r="BZ39" s="383"/>
      <c r="CA39" s="189">
        <f t="shared" si="38"/>
        <v>0</v>
      </c>
      <c r="CB39" s="394"/>
      <c r="CC39" s="168">
        <f t="shared" si="39"/>
        <v>0</v>
      </c>
      <c r="CD39" s="168">
        <f t="shared" si="40"/>
        <v>0</v>
      </c>
      <c r="CE39" s="168">
        <f t="shared" si="41"/>
        <v>0</v>
      </c>
      <c r="CF39" s="168">
        <f t="shared" si="42"/>
        <v>0</v>
      </c>
      <c r="CG39" s="168">
        <f t="shared" si="43"/>
        <v>0</v>
      </c>
      <c r="CH39" s="168">
        <f t="shared" si="44"/>
        <v>0</v>
      </c>
      <c r="CI39" s="168">
        <f t="shared" si="45"/>
        <v>0</v>
      </c>
      <c r="CJ39" s="168">
        <f t="shared" si="46"/>
        <v>0</v>
      </c>
      <c r="CK39" s="395"/>
      <c r="CL39" s="374">
        <f t="shared" si="47"/>
        <v>0</v>
      </c>
      <c r="CM39" s="374">
        <f t="shared" si="48"/>
        <v>0</v>
      </c>
      <c r="CN39" s="395"/>
      <c r="CO39" s="168">
        <f t="shared" si="49"/>
        <v>0</v>
      </c>
      <c r="CP39" s="168">
        <f t="shared" si="50"/>
        <v>0</v>
      </c>
      <c r="CQ39" s="168">
        <f t="shared" si="51"/>
        <v>0</v>
      </c>
      <c r="CR39" s="168">
        <f t="shared" si="52"/>
        <v>0</v>
      </c>
      <c r="CS39" s="168">
        <f t="shared" si="53"/>
        <v>0</v>
      </c>
      <c r="CT39" s="168">
        <f t="shared" si="54"/>
        <v>0</v>
      </c>
      <c r="CU39" s="168">
        <f t="shared" si="55"/>
        <v>0</v>
      </c>
      <c r="CV39" s="168">
        <f t="shared" si="56"/>
        <v>0</v>
      </c>
      <c r="CW39" s="8"/>
    </row>
    <row r="40" spans="1:102" s="5" customFormat="1" ht="57" customHeight="1">
      <c r="A40" s="161"/>
      <c r="B40" s="8"/>
      <c r="C40" s="135" t="s">
        <v>209</v>
      </c>
      <c r="D40" s="237"/>
      <c r="E40" s="140" t="s">
        <v>81</v>
      </c>
      <c r="F40" s="92" t="s">
        <v>25</v>
      </c>
      <c r="G40" s="92">
        <v>8</v>
      </c>
      <c r="H40" s="140" t="s">
        <v>437</v>
      </c>
      <c r="I40" s="200">
        <v>157.57569599999997</v>
      </c>
      <c r="J40" s="332"/>
      <c r="K40" s="338"/>
      <c r="L40" s="341"/>
      <c r="M40" s="332"/>
      <c r="N40" s="338"/>
      <c r="O40" s="344"/>
      <c r="P40" s="344"/>
      <c r="Q40" s="347"/>
      <c r="R40" s="333"/>
      <c r="S40" s="333"/>
      <c r="T40" s="333"/>
      <c r="U40" s="333"/>
      <c r="V40" s="333"/>
      <c r="W40" s="333"/>
      <c r="X40" s="186"/>
      <c r="Y40" s="498"/>
      <c r="Z40" s="347"/>
      <c r="AA40" s="347"/>
      <c r="AB40" s="347"/>
      <c r="AC40" s="316">
        <f t="shared" si="57"/>
        <v>0</v>
      </c>
      <c r="AD40" s="91" t="str">
        <f t="shared" si="5"/>
        <v>No</v>
      </c>
      <c r="AE40" s="238" t="str">
        <f t="shared" si="58"/>
        <v>No</v>
      </c>
      <c r="AG40" s="118">
        <v>1</v>
      </c>
      <c r="AH40" s="119">
        <f t="shared" si="7"/>
        <v>0</v>
      </c>
      <c r="AJ40" s="235">
        <v>9.65</v>
      </c>
      <c r="AK40" s="160">
        <f t="shared" si="8"/>
        <v>0</v>
      </c>
      <c r="AL40" s="159">
        <f t="shared" si="9"/>
        <v>0</v>
      </c>
      <c r="AM40" s="159">
        <f t="shared" si="10"/>
        <v>0</v>
      </c>
      <c r="AN40" s="159">
        <f t="shared" si="11"/>
        <v>0</v>
      </c>
      <c r="AO40" s="159">
        <f t="shared" si="12"/>
        <v>0</v>
      </c>
      <c r="AP40" s="159">
        <f t="shared" si="13"/>
        <v>0</v>
      </c>
      <c r="AQ40" s="159">
        <f t="shared" si="14"/>
        <v>0</v>
      </c>
      <c r="AR40" s="159">
        <f t="shared" si="15"/>
        <v>0</v>
      </c>
      <c r="AS40" s="159">
        <f t="shared" si="16"/>
        <v>0</v>
      </c>
      <c r="AT40" s="159">
        <f t="shared" si="17"/>
        <v>0</v>
      </c>
      <c r="AU40" s="159">
        <f t="shared" si="18"/>
        <v>0</v>
      </c>
      <c r="AV40" s="159">
        <f t="shared" si="19"/>
        <v>0</v>
      </c>
      <c r="AW40" s="159">
        <f t="shared" si="20"/>
        <v>0</v>
      </c>
      <c r="AX40" s="159">
        <f t="shared" si="21"/>
        <v>0</v>
      </c>
      <c r="AY40" s="159">
        <f t="shared" si="22"/>
        <v>0</v>
      </c>
      <c r="AZ40" s="159">
        <f t="shared" si="23"/>
        <v>0</v>
      </c>
      <c r="BA40" s="159">
        <f t="shared" si="24"/>
        <v>0</v>
      </c>
      <c r="BB40" s="159">
        <f t="shared" si="25"/>
        <v>0</v>
      </c>
      <c r="BC40" s="159">
        <f t="shared" si="26"/>
        <v>0</v>
      </c>
      <c r="BD40" s="159">
        <f t="shared" si="27"/>
        <v>0</v>
      </c>
      <c r="BE40" s="235">
        <v>1</v>
      </c>
      <c r="BF40" s="393">
        <v>16</v>
      </c>
      <c r="BG40" s="189">
        <f t="shared" si="28"/>
        <v>0</v>
      </c>
      <c r="BH40" s="393"/>
      <c r="BI40" s="189">
        <f t="shared" si="29"/>
        <v>0</v>
      </c>
      <c r="BJ40" s="393"/>
      <c r="BK40" s="189">
        <f t="shared" si="30"/>
        <v>0</v>
      </c>
      <c r="BL40" s="383"/>
      <c r="BM40" s="189">
        <f t="shared" si="59"/>
        <v>0</v>
      </c>
      <c r="BN40" s="383"/>
      <c r="BO40" s="189">
        <f t="shared" si="32"/>
        <v>0</v>
      </c>
      <c r="BP40" s="383"/>
      <c r="BQ40" s="189">
        <f t="shared" si="33"/>
        <v>0</v>
      </c>
      <c r="BR40" s="383"/>
      <c r="BS40" s="189">
        <f t="shared" si="34"/>
        <v>0</v>
      </c>
      <c r="BT40" s="383"/>
      <c r="BU40" s="189">
        <f t="shared" si="35"/>
        <v>0</v>
      </c>
      <c r="BV40" s="383"/>
      <c r="BW40" s="189">
        <f t="shared" si="36"/>
        <v>0</v>
      </c>
      <c r="BX40" s="383"/>
      <c r="BY40" s="189">
        <f t="shared" si="37"/>
        <v>0</v>
      </c>
      <c r="BZ40" s="383"/>
      <c r="CA40" s="189">
        <f t="shared" si="38"/>
        <v>0</v>
      </c>
      <c r="CB40" s="394"/>
      <c r="CC40" s="168">
        <f t="shared" si="39"/>
        <v>0</v>
      </c>
      <c r="CD40" s="168">
        <f t="shared" si="40"/>
        <v>0</v>
      </c>
      <c r="CE40" s="168">
        <f t="shared" si="41"/>
        <v>0</v>
      </c>
      <c r="CF40" s="168">
        <f t="shared" si="42"/>
        <v>0</v>
      </c>
      <c r="CG40" s="168">
        <f t="shared" si="43"/>
        <v>0</v>
      </c>
      <c r="CH40" s="168">
        <f t="shared" si="44"/>
        <v>0</v>
      </c>
      <c r="CI40" s="168">
        <f t="shared" si="45"/>
        <v>0</v>
      </c>
      <c r="CJ40" s="168">
        <f t="shared" si="46"/>
        <v>0</v>
      </c>
      <c r="CK40" s="395"/>
      <c r="CL40" s="374">
        <f t="shared" si="47"/>
        <v>0</v>
      </c>
      <c r="CM40" s="374">
        <f t="shared" si="48"/>
        <v>0</v>
      </c>
      <c r="CN40" s="395"/>
      <c r="CO40" s="168">
        <f t="shared" si="49"/>
        <v>0</v>
      </c>
      <c r="CP40" s="168">
        <f t="shared" si="50"/>
        <v>0</v>
      </c>
      <c r="CQ40" s="168">
        <f t="shared" si="51"/>
        <v>0</v>
      </c>
      <c r="CR40" s="168">
        <f t="shared" si="52"/>
        <v>0</v>
      </c>
      <c r="CS40" s="168">
        <f t="shared" si="53"/>
        <v>0</v>
      </c>
      <c r="CT40" s="168">
        <f t="shared" si="54"/>
        <v>0</v>
      </c>
      <c r="CU40" s="168">
        <f t="shared" si="55"/>
        <v>0</v>
      </c>
      <c r="CV40" s="168">
        <f t="shared" si="56"/>
        <v>0</v>
      </c>
      <c r="CW40" s="8"/>
    </row>
    <row r="41" spans="1:102" s="7" customFormat="1" ht="57" customHeight="1">
      <c r="A41" s="161"/>
      <c r="B41" s="8"/>
      <c r="C41" s="198" t="s">
        <v>210</v>
      </c>
      <c r="D41" s="162"/>
      <c r="E41" s="199" t="s">
        <v>81</v>
      </c>
      <c r="F41" s="163" t="s">
        <v>25</v>
      </c>
      <c r="G41" s="163">
        <v>5</v>
      </c>
      <c r="H41" s="199" t="s">
        <v>437</v>
      </c>
      <c r="I41" s="201">
        <v>136.50743999999997</v>
      </c>
      <c r="J41" s="330"/>
      <c r="K41" s="337"/>
      <c r="L41" s="340"/>
      <c r="M41" s="330"/>
      <c r="N41" s="337"/>
      <c r="O41" s="343"/>
      <c r="P41" s="343"/>
      <c r="Q41" s="346"/>
      <c r="R41" s="331"/>
      <c r="S41" s="331"/>
      <c r="T41" s="331"/>
      <c r="U41" s="331"/>
      <c r="V41" s="331"/>
      <c r="W41" s="331"/>
      <c r="X41" s="479"/>
      <c r="Y41" s="497"/>
      <c r="Z41" s="346"/>
      <c r="AA41" s="346"/>
      <c r="AB41" s="346"/>
      <c r="AC41" s="365">
        <f t="shared" si="57"/>
        <v>0</v>
      </c>
      <c r="AD41" s="317" t="str">
        <f t="shared" si="5"/>
        <v>No</v>
      </c>
      <c r="AE41" s="119" t="str">
        <f t="shared" si="58"/>
        <v>No</v>
      </c>
      <c r="AF41" s="5"/>
      <c r="AG41" s="118">
        <v>1</v>
      </c>
      <c r="AH41" s="119">
        <f t="shared" si="7"/>
        <v>0</v>
      </c>
      <c r="AJ41" s="235">
        <v>7.65</v>
      </c>
      <c r="AK41" s="160">
        <f t="shared" si="8"/>
        <v>0</v>
      </c>
      <c r="AL41" s="159">
        <f t="shared" si="9"/>
        <v>0</v>
      </c>
      <c r="AM41" s="159">
        <f t="shared" si="10"/>
        <v>0</v>
      </c>
      <c r="AN41" s="159">
        <f t="shared" si="11"/>
        <v>0</v>
      </c>
      <c r="AO41" s="159">
        <f t="shared" si="12"/>
        <v>0</v>
      </c>
      <c r="AP41" s="159">
        <f t="shared" si="13"/>
        <v>0</v>
      </c>
      <c r="AQ41" s="159">
        <f t="shared" si="14"/>
        <v>0</v>
      </c>
      <c r="AR41" s="159">
        <f t="shared" si="15"/>
        <v>0</v>
      </c>
      <c r="AS41" s="159">
        <f t="shared" si="16"/>
        <v>0</v>
      </c>
      <c r="AT41" s="159">
        <f t="shared" si="17"/>
        <v>0</v>
      </c>
      <c r="AU41" s="159">
        <f t="shared" si="18"/>
        <v>0</v>
      </c>
      <c r="AV41" s="159">
        <f t="shared" si="19"/>
        <v>0</v>
      </c>
      <c r="AW41" s="159">
        <f t="shared" si="20"/>
        <v>0</v>
      </c>
      <c r="AX41" s="159">
        <f t="shared" si="21"/>
        <v>0</v>
      </c>
      <c r="AY41" s="159">
        <f t="shared" si="22"/>
        <v>0</v>
      </c>
      <c r="AZ41" s="159">
        <f t="shared" si="23"/>
        <v>0</v>
      </c>
      <c r="BA41" s="159">
        <f t="shared" si="24"/>
        <v>0</v>
      </c>
      <c r="BB41" s="159">
        <f t="shared" si="25"/>
        <v>0</v>
      </c>
      <c r="BC41" s="159">
        <f t="shared" si="26"/>
        <v>0</v>
      </c>
      <c r="BD41" s="159">
        <f t="shared" si="27"/>
        <v>0</v>
      </c>
      <c r="BE41" s="235">
        <v>1</v>
      </c>
      <c r="BF41" s="393">
        <v>15</v>
      </c>
      <c r="BG41" s="189">
        <f t="shared" si="28"/>
        <v>0</v>
      </c>
      <c r="BH41" s="393"/>
      <c r="BI41" s="189">
        <f t="shared" si="29"/>
        <v>0</v>
      </c>
      <c r="BJ41" s="393"/>
      <c r="BK41" s="189">
        <f t="shared" si="30"/>
        <v>0</v>
      </c>
      <c r="BL41" s="383"/>
      <c r="BM41" s="189">
        <f t="shared" si="59"/>
        <v>0</v>
      </c>
      <c r="BN41" s="383"/>
      <c r="BO41" s="189">
        <f t="shared" si="32"/>
        <v>0</v>
      </c>
      <c r="BP41" s="383"/>
      <c r="BQ41" s="189">
        <f t="shared" si="33"/>
        <v>0</v>
      </c>
      <c r="BR41" s="383"/>
      <c r="BS41" s="189">
        <f t="shared" si="34"/>
        <v>0</v>
      </c>
      <c r="BT41" s="383"/>
      <c r="BU41" s="189">
        <f t="shared" si="35"/>
        <v>0</v>
      </c>
      <c r="BV41" s="383"/>
      <c r="BW41" s="189">
        <f t="shared" si="36"/>
        <v>0</v>
      </c>
      <c r="BX41" s="383"/>
      <c r="BY41" s="189">
        <f t="shared" si="37"/>
        <v>0</v>
      </c>
      <c r="BZ41" s="383"/>
      <c r="CA41" s="189">
        <f t="shared" si="38"/>
        <v>0</v>
      </c>
      <c r="CB41" s="394"/>
      <c r="CC41" s="168">
        <f t="shared" si="39"/>
        <v>0</v>
      </c>
      <c r="CD41" s="168">
        <f t="shared" si="40"/>
        <v>0</v>
      </c>
      <c r="CE41" s="168">
        <f t="shared" si="41"/>
        <v>0</v>
      </c>
      <c r="CF41" s="168">
        <f t="shared" si="42"/>
        <v>0</v>
      </c>
      <c r="CG41" s="168">
        <f t="shared" si="43"/>
        <v>0</v>
      </c>
      <c r="CH41" s="168">
        <f t="shared" si="44"/>
        <v>0</v>
      </c>
      <c r="CI41" s="168">
        <f t="shared" si="45"/>
        <v>0</v>
      </c>
      <c r="CJ41" s="168">
        <f t="shared" si="46"/>
        <v>0</v>
      </c>
      <c r="CK41" s="395"/>
      <c r="CL41" s="374">
        <f t="shared" si="47"/>
        <v>0</v>
      </c>
      <c r="CM41" s="374">
        <f t="shared" si="48"/>
        <v>0</v>
      </c>
      <c r="CN41" s="395"/>
      <c r="CO41" s="168">
        <f t="shared" si="49"/>
        <v>0</v>
      </c>
      <c r="CP41" s="168">
        <f t="shared" si="50"/>
        <v>0</v>
      </c>
      <c r="CQ41" s="168">
        <f t="shared" si="51"/>
        <v>0</v>
      </c>
      <c r="CR41" s="168">
        <f t="shared" si="52"/>
        <v>0</v>
      </c>
      <c r="CS41" s="168">
        <f t="shared" si="53"/>
        <v>0</v>
      </c>
      <c r="CT41" s="168">
        <f t="shared" si="54"/>
        <v>0</v>
      </c>
      <c r="CU41" s="168">
        <f t="shared" si="55"/>
        <v>0</v>
      </c>
      <c r="CV41" s="168">
        <f t="shared" si="56"/>
        <v>0</v>
      </c>
      <c r="CW41" s="8"/>
    </row>
    <row r="42" spans="1:102" s="7" customFormat="1" ht="57" customHeight="1">
      <c r="A42" s="161"/>
      <c r="B42" s="8"/>
      <c r="C42" s="135" t="s">
        <v>211</v>
      </c>
      <c r="D42" s="237"/>
      <c r="E42" s="140" t="s">
        <v>81</v>
      </c>
      <c r="F42" s="92" t="s">
        <v>25</v>
      </c>
      <c r="G42" s="92">
        <v>5</v>
      </c>
      <c r="H42" s="140" t="s">
        <v>437</v>
      </c>
      <c r="I42" s="200">
        <v>120.74543999999997</v>
      </c>
      <c r="J42" s="332"/>
      <c r="K42" s="338"/>
      <c r="L42" s="341"/>
      <c r="M42" s="332"/>
      <c r="N42" s="338"/>
      <c r="O42" s="344"/>
      <c r="P42" s="344"/>
      <c r="Q42" s="347"/>
      <c r="R42" s="333"/>
      <c r="S42" s="333"/>
      <c r="T42" s="333"/>
      <c r="U42" s="333"/>
      <c r="V42" s="333"/>
      <c r="W42" s="333"/>
      <c r="X42" s="186"/>
      <c r="Y42" s="498"/>
      <c r="Z42" s="347"/>
      <c r="AA42" s="347"/>
      <c r="AB42" s="347"/>
      <c r="AC42" s="316">
        <f t="shared" si="57"/>
        <v>0</v>
      </c>
      <c r="AD42" s="91" t="str">
        <f t="shared" si="5"/>
        <v>No</v>
      </c>
      <c r="AE42" s="238" t="str">
        <f t="shared" si="58"/>
        <v>No</v>
      </c>
      <c r="AF42" s="5"/>
      <c r="AG42" s="118">
        <v>1</v>
      </c>
      <c r="AH42" s="119">
        <f t="shared" si="7"/>
        <v>0</v>
      </c>
      <c r="AJ42" s="235">
        <v>5.8</v>
      </c>
      <c r="AK42" s="160">
        <f t="shared" si="8"/>
        <v>0</v>
      </c>
      <c r="AL42" s="159">
        <f t="shared" si="9"/>
        <v>0</v>
      </c>
      <c r="AM42" s="159">
        <f t="shared" si="10"/>
        <v>0</v>
      </c>
      <c r="AN42" s="159">
        <f t="shared" si="11"/>
        <v>0</v>
      </c>
      <c r="AO42" s="159">
        <f t="shared" si="12"/>
        <v>0</v>
      </c>
      <c r="AP42" s="159">
        <f t="shared" si="13"/>
        <v>0</v>
      </c>
      <c r="AQ42" s="159">
        <f t="shared" si="14"/>
        <v>0</v>
      </c>
      <c r="AR42" s="159">
        <f t="shared" si="15"/>
        <v>0</v>
      </c>
      <c r="AS42" s="159">
        <f t="shared" si="16"/>
        <v>0</v>
      </c>
      <c r="AT42" s="159">
        <f t="shared" si="17"/>
        <v>0</v>
      </c>
      <c r="AU42" s="159">
        <f t="shared" si="18"/>
        <v>0</v>
      </c>
      <c r="AV42" s="159">
        <f t="shared" si="19"/>
        <v>0</v>
      </c>
      <c r="AW42" s="159">
        <f t="shared" si="20"/>
        <v>0</v>
      </c>
      <c r="AX42" s="159">
        <f t="shared" si="21"/>
        <v>0</v>
      </c>
      <c r="AY42" s="159">
        <f t="shared" si="22"/>
        <v>0</v>
      </c>
      <c r="AZ42" s="159">
        <f t="shared" si="23"/>
        <v>0</v>
      </c>
      <c r="BA42" s="159">
        <f t="shared" si="24"/>
        <v>0</v>
      </c>
      <c r="BB42" s="159">
        <f t="shared" si="25"/>
        <v>0</v>
      </c>
      <c r="BC42" s="159">
        <f t="shared" si="26"/>
        <v>0</v>
      </c>
      <c r="BD42" s="159">
        <f t="shared" si="27"/>
        <v>0</v>
      </c>
      <c r="BE42" s="235">
        <v>1</v>
      </c>
      <c r="BF42" s="393">
        <v>15</v>
      </c>
      <c r="BG42" s="189">
        <f t="shared" si="28"/>
        <v>0</v>
      </c>
      <c r="BH42" s="393"/>
      <c r="BI42" s="189">
        <f t="shared" si="29"/>
        <v>0</v>
      </c>
      <c r="BJ42" s="393"/>
      <c r="BK42" s="189">
        <f t="shared" si="30"/>
        <v>0</v>
      </c>
      <c r="BL42" s="383"/>
      <c r="BM42" s="189">
        <f t="shared" si="59"/>
        <v>0</v>
      </c>
      <c r="BN42" s="383"/>
      <c r="BO42" s="189">
        <f t="shared" si="32"/>
        <v>0</v>
      </c>
      <c r="BP42" s="383"/>
      <c r="BQ42" s="189">
        <f t="shared" si="33"/>
        <v>0</v>
      </c>
      <c r="BR42" s="383"/>
      <c r="BS42" s="189">
        <f t="shared" si="34"/>
        <v>0</v>
      </c>
      <c r="BT42" s="383"/>
      <c r="BU42" s="189">
        <f t="shared" si="35"/>
        <v>0</v>
      </c>
      <c r="BV42" s="383"/>
      <c r="BW42" s="189">
        <f t="shared" si="36"/>
        <v>0</v>
      </c>
      <c r="BX42" s="383"/>
      <c r="BY42" s="189">
        <f t="shared" si="37"/>
        <v>0</v>
      </c>
      <c r="BZ42" s="383"/>
      <c r="CA42" s="189">
        <f t="shared" si="38"/>
        <v>0</v>
      </c>
      <c r="CB42" s="394"/>
      <c r="CC42" s="168">
        <f t="shared" si="39"/>
        <v>0</v>
      </c>
      <c r="CD42" s="168">
        <f t="shared" si="40"/>
        <v>0</v>
      </c>
      <c r="CE42" s="168">
        <f t="shared" si="41"/>
        <v>0</v>
      </c>
      <c r="CF42" s="168">
        <f t="shared" si="42"/>
        <v>0</v>
      </c>
      <c r="CG42" s="168">
        <f t="shared" si="43"/>
        <v>0</v>
      </c>
      <c r="CH42" s="168">
        <f t="shared" si="44"/>
        <v>0</v>
      </c>
      <c r="CI42" s="168">
        <f t="shared" si="45"/>
        <v>0</v>
      </c>
      <c r="CJ42" s="168">
        <f t="shared" si="46"/>
        <v>0</v>
      </c>
      <c r="CK42" s="395"/>
      <c r="CL42" s="374">
        <f t="shared" si="47"/>
        <v>0</v>
      </c>
      <c r="CM42" s="374">
        <f t="shared" si="48"/>
        <v>0</v>
      </c>
      <c r="CN42" s="395"/>
      <c r="CO42" s="168">
        <f t="shared" si="49"/>
        <v>0</v>
      </c>
      <c r="CP42" s="168">
        <f t="shared" si="50"/>
        <v>0</v>
      </c>
      <c r="CQ42" s="168">
        <f t="shared" si="51"/>
        <v>0</v>
      </c>
      <c r="CR42" s="168">
        <f t="shared" si="52"/>
        <v>0</v>
      </c>
      <c r="CS42" s="168">
        <f t="shared" si="53"/>
        <v>0</v>
      </c>
      <c r="CT42" s="168">
        <f t="shared" si="54"/>
        <v>0</v>
      </c>
      <c r="CU42" s="168">
        <f t="shared" si="55"/>
        <v>0</v>
      </c>
      <c r="CV42" s="168">
        <f t="shared" si="56"/>
        <v>0</v>
      </c>
      <c r="CW42" s="8"/>
    </row>
    <row r="43" spans="1:102" s="7" customFormat="1" ht="57" customHeight="1">
      <c r="A43" s="161"/>
      <c r="B43" s="8"/>
      <c r="C43" s="198" t="s">
        <v>212</v>
      </c>
      <c r="D43" s="162"/>
      <c r="E43" s="199" t="s">
        <v>81</v>
      </c>
      <c r="F43" s="163" t="s">
        <v>25</v>
      </c>
      <c r="G43" s="163">
        <v>5</v>
      </c>
      <c r="H43" s="199" t="s">
        <v>437</v>
      </c>
      <c r="I43" s="201">
        <v>143.74943999999999</v>
      </c>
      <c r="J43" s="330"/>
      <c r="K43" s="337"/>
      <c r="L43" s="340"/>
      <c r="M43" s="330"/>
      <c r="N43" s="337"/>
      <c r="O43" s="343"/>
      <c r="P43" s="343"/>
      <c r="Q43" s="346"/>
      <c r="R43" s="331"/>
      <c r="S43" s="331"/>
      <c r="T43" s="331"/>
      <c r="U43" s="331"/>
      <c r="V43" s="331"/>
      <c r="W43" s="331"/>
      <c r="X43" s="479"/>
      <c r="Y43" s="497"/>
      <c r="Z43" s="346"/>
      <c r="AA43" s="346"/>
      <c r="AB43" s="346"/>
      <c r="AC43" s="365">
        <f t="shared" si="57"/>
        <v>0</v>
      </c>
      <c r="AD43" s="317" t="str">
        <f t="shared" si="5"/>
        <v>No</v>
      </c>
      <c r="AE43" s="119" t="str">
        <f t="shared" si="58"/>
        <v>No</v>
      </c>
      <c r="AF43" s="5"/>
      <c r="AG43" s="118">
        <v>1</v>
      </c>
      <c r="AH43" s="119">
        <f t="shared" si="7"/>
        <v>0</v>
      </c>
      <c r="AJ43" s="235">
        <v>8.5</v>
      </c>
      <c r="AK43" s="160">
        <f t="shared" si="8"/>
        <v>0</v>
      </c>
      <c r="AL43" s="159">
        <f t="shared" si="9"/>
        <v>0</v>
      </c>
      <c r="AM43" s="159">
        <f t="shared" si="10"/>
        <v>0</v>
      </c>
      <c r="AN43" s="159">
        <f t="shared" si="11"/>
        <v>0</v>
      </c>
      <c r="AO43" s="159">
        <f t="shared" si="12"/>
        <v>0</v>
      </c>
      <c r="AP43" s="159">
        <f t="shared" si="13"/>
        <v>0</v>
      </c>
      <c r="AQ43" s="159">
        <f t="shared" si="14"/>
        <v>0</v>
      </c>
      <c r="AR43" s="159">
        <f t="shared" si="15"/>
        <v>0</v>
      </c>
      <c r="AS43" s="159">
        <f t="shared" si="16"/>
        <v>0</v>
      </c>
      <c r="AT43" s="159">
        <f t="shared" si="17"/>
        <v>0</v>
      </c>
      <c r="AU43" s="159">
        <f t="shared" si="18"/>
        <v>0</v>
      </c>
      <c r="AV43" s="159">
        <f t="shared" si="19"/>
        <v>0</v>
      </c>
      <c r="AW43" s="159">
        <f t="shared" si="20"/>
        <v>0</v>
      </c>
      <c r="AX43" s="159">
        <f t="shared" si="21"/>
        <v>0</v>
      </c>
      <c r="AY43" s="159">
        <f t="shared" si="22"/>
        <v>0</v>
      </c>
      <c r="AZ43" s="159">
        <f t="shared" si="23"/>
        <v>0</v>
      </c>
      <c r="BA43" s="159">
        <f t="shared" si="24"/>
        <v>0</v>
      </c>
      <c r="BB43" s="159">
        <f t="shared" si="25"/>
        <v>0</v>
      </c>
      <c r="BC43" s="159">
        <f t="shared" si="26"/>
        <v>0</v>
      </c>
      <c r="BD43" s="159">
        <f t="shared" si="27"/>
        <v>0</v>
      </c>
      <c r="BE43" s="235">
        <v>1</v>
      </c>
      <c r="BF43" s="393">
        <v>15</v>
      </c>
      <c r="BG43" s="189">
        <f t="shared" si="28"/>
        <v>0</v>
      </c>
      <c r="BH43" s="393"/>
      <c r="BI43" s="189">
        <f t="shared" si="29"/>
        <v>0</v>
      </c>
      <c r="BJ43" s="393"/>
      <c r="BK43" s="189">
        <f t="shared" si="30"/>
        <v>0</v>
      </c>
      <c r="BL43" s="383"/>
      <c r="BM43" s="189">
        <f t="shared" si="59"/>
        <v>0</v>
      </c>
      <c r="BN43" s="383"/>
      <c r="BO43" s="189">
        <f t="shared" si="32"/>
        <v>0</v>
      </c>
      <c r="BP43" s="383"/>
      <c r="BQ43" s="189">
        <f t="shared" si="33"/>
        <v>0</v>
      </c>
      <c r="BR43" s="383"/>
      <c r="BS43" s="189">
        <f t="shared" si="34"/>
        <v>0</v>
      </c>
      <c r="BT43" s="383"/>
      <c r="BU43" s="189">
        <f t="shared" si="35"/>
        <v>0</v>
      </c>
      <c r="BV43" s="383"/>
      <c r="BW43" s="189">
        <f t="shared" si="36"/>
        <v>0</v>
      </c>
      <c r="BX43" s="383"/>
      <c r="BY43" s="189">
        <f t="shared" si="37"/>
        <v>0</v>
      </c>
      <c r="BZ43" s="383"/>
      <c r="CA43" s="189">
        <f t="shared" si="38"/>
        <v>0</v>
      </c>
      <c r="CB43" s="394"/>
      <c r="CC43" s="168">
        <f t="shared" si="39"/>
        <v>0</v>
      </c>
      <c r="CD43" s="168">
        <f t="shared" si="40"/>
        <v>0</v>
      </c>
      <c r="CE43" s="168">
        <f t="shared" si="41"/>
        <v>0</v>
      </c>
      <c r="CF43" s="168">
        <f t="shared" si="42"/>
        <v>0</v>
      </c>
      <c r="CG43" s="168">
        <f t="shared" si="43"/>
        <v>0</v>
      </c>
      <c r="CH43" s="168">
        <f t="shared" si="44"/>
        <v>0</v>
      </c>
      <c r="CI43" s="168">
        <f t="shared" si="45"/>
        <v>0</v>
      </c>
      <c r="CJ43" s="168">
        <f t="shared" si="46"/>
        <v>0</v>
      </c>
      <c r="CK43" s="395"/>
      <c r="CL43" s="374">
        <f t="shared" si="47"/>
        <v>0</v>
      </c>
      <c r="CM43" s="374">
        <f t="shared" si="48"/>
        <v>0</v>
      </c>
      <c r="CN43" s="395"/>
      <c r="CO43" s="168">
        <f t="shared" si="49"/>
        <v>0</v>
      </c>
      <c r="CP43" s="168">
        <f t="shared" si="50"/>
        <v>0</v>
      </c>
      <c r="CQ43" s="168">
        <f t="shared" si="51"/>
        <v>0</v>
      </c>
      <c r="CR43" s="168">
        <f t="shared" si="52"/>
        <v>0</v>
      </c>
      <c r="CS43" s="168">
        <f t="shared" si="53"/>
        <v>0</v>
      </c>
      <c r="CT43" s="168">
        <f t="shared" si="54"/>
        <v>0</v>
      </c>
      <c r="CU43" s="168">
        <f t="shared" si="55"/>
        <v>0</v>
      </c>
      <c r="CV43" s="168">
        <f t="shared" si="56"/>
        <v>0</v>
      </c>
      <c r="CW43" s="8"/>
    </row>
    <row r="44" spans="1:102" s="5" customFormat="1" ht="57" customHeight="1">
      <c r="A44" s="161"/>
      <c r="B44" s="8"/>
      <c r="C44" s="135" t="s">
        <v>213</v>
      </c>
      <c r="D44" s="237"/>
      <c r="E44" s="140" t="s">
        <v>81</v>
      </c>
      <c r="F44" s="92" t="s">
        <v>25</v>
      </c>
      <c r="G44" s="92">
        <v>5</v>
      </c>
      <c r="H44" s="140" t="s">
        <v>437</v>
      </c>
      <c r="I44" s="200">
        <v>153.97343999999998</v>
      </c>
      <c r="J44" s="332"/>
      <c r="K44" s="338"/>
      <c r="L44" s="341"/>
      <c r="M44" s="332"/>
      <c r="N44" s="338"/>
      <c r="O44" s="344"/>
      <c r="P44" s="344"/>
      <c r="Q44" s="347"/>
      <c r="R44" s="333"/>
      <c r="S44" s="333"/>
      <c r="T44" s="333"/>
      <c r="U44" s="333"/>
      <c r="V44" s="333"/>
      <c r="W44" s="333"/>
      <c r="X44" s="186"/>
      <c r="Y44" s="498"/>
      <c r="Z44" s="347"/>
      <c r="AA44" s="347"/>
      <c r="AB44" s="347"/>
      <c r="AC44" s="316">
        <f t="shared" si="57"/>
        <v>0</v>
      </c>
      <c r="AD44" s="91" t="str">
        <f t="shared" si="5"/>
        <v>No</v>
      </c>
      <c r="AE44" s="238" t="str">
        <f t="shared" si="58"/>
        <v>No</v>
      </c>
      <c r="AG44" s="118">
        <v>1</v>
      </c>
      <c r="AH44" s="119">
        <f t="shared" si="7"/>
        <v>0</v>
      </c>
      <c r="AJ44" s="235">
        <v>9.6999999999999993</v>
      </c>
      <c r="AK44" s="160">
        <f t="shared" si="8"/>
        <v>0</v>
      </c>
      <c r="AL44" s="159">
        <f t="shared" si="9"/>
        <v>0</v>
      </c>
      <c r="AM44" s="159">
        <f t="shared" si="10"/>
        <v>0</v>
      </c>
      <c r="AN44" s="159">
        <f t="shared" si="11"/>
        <v>0</v>
      </c>
      <c r="AO44" s="159">
        <f t="shared" si="12"/>
        <v>0</v>
      </c>
      <c r="AP44" s="159">
        <f t="shared" si="13"/>
        <v>0</v>
      </c>
      <c r="AQ44" s="159">
        <f t="shared" si="14"/>
        <v>0</v>
      </c>
      <c r="AR44" s="159">
        <f t="shared" si="15"/>
        <v>0</v>
      </c>
      <c r="AS44" s="159">
        <f t="shared" si="16"/>
        <v>0</v>
      </c>
      <c r="AT44" s="159">
        <f t="shared" si="17"/>
        <v>0</v>
      </c>
      <c r="AU44" s="159">
        <f t="shared" si="18"/>
        <v>0</v>
      </c>
      <c r="AV44" s="159">
        <f t="shared" si="19"/>
        <v>0</v>
      </c>
      <c r="AW44" s="159">
        <f t="shared" si="20"/>
        <v>0</v>
      </c>
      <c r="AX44" s="159">
        <f t="shared" si="21"/>
        <v>0</v>
      </c>
      <c r="AY44" s="159">
        <f t="shared" si="22"/>
        <v>0</v>
      </c>
      <c r="AZ44" s="159">
        <f t="shared" si="23"/>
        <v>0</v>
      </c>
      <c r="BA44" s="159">
        <f t="shared" si="24"/>
        <v>0</v>
      </c>
      <c r="BB44" s="159">
        <f t="shared" si="25"/>
        <v>0</v>
      </c>
      <c r="BC44" s="159">
        <f t="shared" si="26"/>
        <v>0</v>
      </c>
      <c r="BD44" s="159">
        <f t="shared" si="27"/>
        <v>0</v>
      </c>
      <c r="BE44" s="235">
        <v>1</v>
      </c>
      <c r="BF44" s="393">
        <v>10</v>
      </c>
      <c r="BG44" s="189">
        <f t="shared" si="28"/>
        <v>0</v>
      </c>
      <c r="BH44" s="393"/>
      <c r="BI44" s="189">
        <f t="shared" si="29"/>
        <v>0</v>
      </c>
      <c r="BJ44" s="393"/>
      <c r="BK44" s="189">
        <f t="shared" si="30"/>
        <v>0</v>
      </c>
      <c r="BL44" s="383"/>
      <c r="BM44" s="189">
        <f t="shared" si="59"/>
        <v>0</v>
      </c>
      <c r="BN44" s="383"/>
      <c r="BO44" s="189">
        <f t="shared" si="32"/>
        <v>0</v>
      </c>
      <c r="BP44" s="383"/>
      <c r="BQ44" s="189">
        <f t="shared" si="33"/>
        <v>0</v>
      </c>
      <c r="BR44" s="383"/>
      <c r="BS44" s="189">
        <f t="shared" si="34"/>
        <v>0</v>
      </c>
      <c r="BT44" s="383"/>
      <c r="BU44" s="189">
        <f t="shared" si="35"/>
        <v>0</v>
      </c>
      <c r="BV44" s="383"/>
      <c r="BW44" s="189">
        <f t="shared" si="36"/>
        <v>0</v>
      </c>
      <c r="BX44" s="383"/>
      <c r="BY44" s="189">
        <f t="shared" si="37"/>
        <v>0</v>
      </c>
      <c r="BZ44" s="383"/>
      <c r="CA44" s="189">
        <f t="shared" si="38"/>
        <v>0</v>
      </c>
      <c r="CB44" s="394"/>
      <c r="CC44" s="168">
        <f t="shared" si="39"/>
        <v>0</v>
      </c>
      <c r="CD44" s="168">
        <f t="shared" si="40"/>
        <v>0</v>
      </c>
      <c r="CE44" s="168">
        <f t="shared" si="41"/>
        <v>0</v>
      </c>
      <c r="CF44" s="168">
        <f t="shared" si="42"/>
        <v>0</v>
      </c>
      <c r="CG44" s="168">
        <f t="shared" si="43"/>
        <v>0</v>
      </c>
      <c r="CH44" s="168">
        <f t="shared" si="44"/>
        <v>0</v>
      </c>
      <c r="CI44" s="168">
        <f t="shared" si="45"/>
        <v>0</v>
      </c>
      <c r="CJ44" s="168">
        <f t="shared" si="46"/>
        <v>0</v>
      </c>
      <c r="CK44" s="395"/>
      <c r="CL44" s="374">
        <f t="shared" si="47"/>
        <v>0</v>
      </c>
      <c r="CM44" s="374">
        <f t="shared" si="48"/>
        <v>0</v>
      </c>
      <c r="CN44" s="395"/>
      <c r="CO44" s="168">
        <f t="shared" si="49"/>
        <v>0</v>
      </c>
      <c r="CP44" s="168">
        <f t="shared" si="50"/>
        <v>0</v>
      </c>
      <c r="CQ44" s="168">
        <f t="shared" si="51"/>
        <v>0</v>
      </c>
      <c r="CR44" s="168">
        <f t="shared" si="52"/>
        <v>0</v>
      </c>
      <c r="CS44" s="168">
        <f t="shared" si="53"/>
        <v>0</v>
      </c>
      <c r="CT44" s="168">
        <f t="shared" si="54"/>
        <v>0</v>
      </c>
      <c r="CU44" s="168">
        <f t="shared" si="55"/>
        <v>0</v>
      </c>
      <c r="CV44" s="168">
        <f t="shared" si="56"/>
        <v>0</v>
      </c>
      <c r="CW44" s="8"/>
    </row>
    <row r="45" spans="1:102" s="5" customFormat="1" ht="57" customHeight="1">
      <c r="A45" s="161"/>
      <c r="B45" s="8"/>
      <c r="C45" s="198" t="s">
        <v>214</v>
      </c>
      <c r="D45" s="162"/>
      <c r="E45" s="199" t="s">
        <v>81</v>
      </c>
      <c r="F45" s="163" t="s">
        <v>25</v>
      </c>
      <c r="G45" s="163">
        <v>5</v>
      </c>
      <c r="H45" s="199" t="s">
        <v>437</v>
      </c>
      <c r="I45" s="201">
        <v>148.00943999999998</v>
      </c>
      <c r="J45" s="330"/>
      <c r="K45" s="337"/>
      <c r="L45" s="340"/>
      <c r="M45" s="330"/>
      <c r="N45" s="337"/>
      <c r="O45" s="343"/>
      <c r="P45" s="343"/>
      <c r="Q45" s="346"/>
      <c r="R45" s="331"/>
      <c r="S45" s="331"/>
      <c r="T45" s="331"/>
      <c r="U45" s="331"/>
      <c r="V45" s="331"/>
      <c r="W45" s="331"/>
      <c r="X45" s="479"/>
      <c r="Y45" s="497"/>
      <c r="Z45" s="346"/>
      <c r="AA45" s="346"/>
      <c r="AB45" s="346"/>
      <c r="AC45" s="365">
        <f t="shared" si="57"/>
        <v>0</v>
      </c>
      <c r="AD45" s="317" t="str">
        <f t="shared" si="5"/>
        <v>No</v>
      </c>
      <c r="AE45" s="119" t="str">
        <f t="shared" si="58"/>
        <v>No</v>
      </c>
      <c r="AG45" s="118">
        <v>1</v>
      </c>
      <c r="AH45" s="119">
        <f t="shared" si="7"/>
        <v>0</v>
      </c>
      <c r="AJ45" s="235">
        <v>9</v>
      </c>
      <c r="AK45" s="160">
        <f t="shared" si="8"/>
        <v>0</v>
      </c>
      <c r="AL45" s="159">
        <f t="shared" si="9"/>
        <v>0</v>
      </c>
      <c r="AM45" s="159">
        <f t="shared" si="10"/>
        <v>0</v>
      </c>
      <c r="AN45" s="159">
        <f t="shared" si="11"/>
        <v>0</v>
      </c>
      <c r="AO45" s="159">
        <f t="shared" si="12"/>
        <v>0</v>
      </c>
      <c r="AP45" s="159">
        <f t="shared" si="13"/>
        <v>0</v>
      </c>
      <c r="AQ45" s="159">
        <f t="shared" si="14"/>
        <v>0</v>
      </c>
      <c r="AR45" s="159">
        <f t="shared" si="15"/>
        <v>0</v>
      </c>
      <c r="AS45" s="159">
        <f t="shared" si="16"/>
        <v>0</v>
      </c>
      <c r="AT45" s="159">
        <f t="shared" si="17"/>
        <v>0</v>
      </c>
      <c r="AU45" s="159">
        <f t="shared" si="18"/>
        <v>0</v>
      </c>
      <c r="AV45" s="159">
        <f t="shared" si="19"/>
        <v>0</v>
      </c>
      <c r="AW45" s="159">
        <f t="shared" si="20"/>
        <v>0</v>
      </c>
      <c r="AX45" s="159">
        <f t="shared" si="21"/>
        <v>0</v>
      </c>
      <c r="AY45" s="159">
        <f t="shared" si="22"/>
        <v>0</v>
      </c>
      <c r="AZ45" s="159">
        <f t="shared" si="23"/>
        <v>0</v>
      </c>
      <c r="BA45" s="159">
        <f t="shared" si="24"/>
        <v>0</v>
      </c>
      <c r="BB45" s="159">
        <f t="shared" si="25"/>
        <v>0</v>
      </c>
      <c r="BC45" s="159">
        <f t="shared" si="26"/>
        <v>0</v>
      </c>
      <c r="BD45" s="159">
        <f t="shared" si="27"/>
        <v>0</v>
      </c>
      <c r="BE45" s="235">
        <v>1</v>
      </c>
      <c r="BF45" s="393">
        <v>15</v>
      </c>
      <c r="BG45" s="189">
        <f t="shared" si="28"/>
        <v>0</v>
      </c>
      <c r="BH45" s="393"/>
      <c r="BI45" s="189">
        <f t="shared" si="29"/>
        <v>0</v>
      </c>
      <c r="BJ45" s="393"/>
      <c r="BK45" s="189">
        <f t="shared" si="30"/>
        <v>0</v>
      </c>
      <c r="BL45" s="383"/>
      <c r="BM45" s="189">
        <f t="shared" si="59"/>
        <v>0</v>
      </c>
      <c r="BN45" s="383">
        <v>2</v>
      </c>
      <c r="BO45" s="189">
        <f t="shared" si="32"/>
        <v>0</v>
      </c>
      <c r="BP45" s="383"/>
      <c r="BQ45" s="189">
        <f t="shared" si="33"/>
        <v>0</v>
      </c>
      <c r="BR45" s="383"/>
      <c r="BS45" s="189">
        <f t="shared" si="34"/>
        <v>0</v>
      </c>
      <c r="BT45" s="383"/>
      <c r="BU45" s="189">
        <f t="shared" si="35"/>
        <v>0</v>
      </c>
      <c r="BV45" s="383"/>
      <c r="BW45" s="189">
        <f t="shared" si="36"/>
        <v>0</v>
      </c>
      <c r="BX45" s="383"/>
      <c r="BY45" s="189">
        <f t="shared" si="37"/>
        <v>0</v>
      </c>
      <c r="BZ45" s="383"/>
      <c r="CA45" s="189">
        <f t="shared" si="38"/>
        <v>0</v>
      </c>
      <c r="CB45" s="394"/>
      <c r="CC45" s="168">
        <f t="shared" si="39"/>
        <v>0</v>
      </c>
      <c r="CD45" s="168">
        <f t="shared" si="40"/>
        <v>0</v>
      </c>
      <c r="CE45" s="168">
        <f t="shared" si="41"/>
        <v>0</v>
      </c>
      <c r="CF45" s="168">
        <f t="shared" si="42"/>
        <v>0</v>
      </c>
      <c r="CG45" s="168">
        <f t="shared" si="43"/>
        <v>0</v>
      </c>
      <c r="CH45" s="168">
        <f t="shared" si="44"/>
        <v>0</v>
      </c>
      <c r="CI45" s="168">
        <f t="shared" si="45"/>
        <v>0</v>
      </c>
      <c r="CJ45" s="168">
        <f t="shared" si="46"/>
        <v>0</v>
      </c>
      <c r="CK45" s="395"/>
      <c r="CL45" s="374">
        <f t="shared" si="47"/>
        <v>0</v>
      </c>
      <c r="CM45" s="374">
        <f t="shared" si="48"/>
        <v>0</v>
      </c>
      <c r="CN45" s="395"/>
      <c r="CO45" s="168">
        <f t="shared" si="49"/>
        <v>0</v>
      </c>
      <c r="CP45" s="168">
        <f t="shared" si="50"/>
        <v>0</v>
      </c>
      <c r="CQ45" s="168">
        <f t="shared" si="51"/>
        <v>0</v>
      </c>
      <c r="CR45" s="168">
        <f t="shared" si="52"/>
        <v>0</v>
      </c>
      <c r="CS45" s="168">
        <f t="shared" si="53"/>
        <v>0</v>
      </c>
      <c r="CT45" s="168">
        <f t="shared" si="54"/>
        <v>0</v>
      </c>
      <c r="CU45" s="168">
        <f t="shared" si="55"/>
        <v>0</v>
      </c>
      <c r="CV45" s="168">
        <f t="shared" si="56"/>
        <v>0</v>
      </c>
      <c r="CW45" s="8"/>
    </row>
    <row r="46" spans="1:102" s="5" customFormat="1" ht="57" customHeight="1">
      <c r="A46" s="161"/>
      <c r="B46" s="8"/>
      <c r="C46" s="135" t="s">
        <v>215</v>
      </c>
      <c r="D46" s="237"/>
      <c r="E46" s="140" t="s">
        <v>81</v>
      </c>
      <c r="F46" s="92" t="s">
        <v>73</v>
      </c>
      <c r="G46" s="92">
        <v>3</v>
      </c>
      <c r="H46" s="140" t="s">
        <v>437</v>
      </c>
      <c r="I46" s="200">
        <v>128.28393599999998</v>
      </c>
      <c r="J46" s="332"/>
      <c r="K46" s="338"/>
      <c r="L46" s="341"/>
      <c r="M46" s="332"/>
      <c r="N46" s="338"/>
      <c r="O46" s="344"/>
      <c r="P46" s="344"/>
      <c r="Q46" s="347"/>
      <c r="R46" s="333"/>
      <c r="S46" s="333"/>
      <c r="T46" s="333"/>
      <c r="U46" s="333"/>
      <c r="V46" s="333"/>
      <c r="W46" s="333"/>
      <c r="X46" s="186"/>
      <c r="Y46" s="498"/>
      <c r="Z46" s="347"/>
      <c r="AA46" s="347"/>
      <c r="AB46" s="347"/>
      <c r="AC46" s="316">
        <f t="shared" si="57"/>
        <v>0</v>
      </c>
      <c r="AD46" s="91" t="str">
        <f t="shared" si="5"/>
        <v>No</v>
      </c>
      <c r="AE46" s="238" t="str">
        <f t="shared" si="58"/>
        <v>No</v>
      </c>
      <c r="AG46" s="118">
        <v>1</v>
      </c>
      <c r="AH46" s="119">
        <f t="shared" si="7"/>
        <v>0</v>
      </c>
      <c r="AJ46" s="235">
        <v>7</v>
      </c>
      <c r="AK46" s="160">
        <f t="shared" si="8"/>
        <v>0</v>
      </c>
      <c r="AL46" s="159">
        <f t="shared" si="9"/>
        <v>0</v>
      </c>
      <c r="AM46" s="159">
        <f t="shared" si="10"/>
        <v>0</v>
      </c>
      <c r="AN46" s="159">
        <f t="shared" si="11"/>
        <v>0</v>
      </c>
      <c r="AO46" s="159">
        <f t="shared" si="12"/>
        <v>0</v>
      </c>
      <c r="AP46" s="159">
        <f t="shared" si="13"/>
        <v>0</v>
      </c>
      <c r="AQ46" s="159">
        <f t="shared" si="14"/>
        <v>0</v>
      </c>
      <c r="AR46" s="159">
        <f t="shared" si="15"/>
        <v>0</v>
      </c>
      <c r="AS46" s="159">
        <f t="shared" si="16"/>
        <v>0</v>
      </c>
      <c r="AT46" s="159">
        <f t="shared" si="17"/>
        <v>0</v>
      </c>
      <c r="AU46" s="159">
        <f t="shared" si="18"/>
        <v>0</v>
      </c>
      <c r="AV46" s="159">
        <f t="shared" si="19"/>
        <v>0</v>
      </c>
      <c r="AW46" s="159">
        <f t="shared" si="20"/>
        <v>0</v>
      </c>
      <c r="AX46" s="159">
        <f t="shared" si="21"/>
        <v>0</v>
      </c>
      <c r="AY46" s="159">
        <f t="shared" si="22"/>
        <v>0</v>
      </c>
      <c r="AZ46" s="159">
        <f t="shared" si="23"/>
        <v>0</v>
      </c>
      <c r="BA46" s="159">
        <f t="shared" si="24"/>
        <v>0</v>
      </c>
      <c r="BB46" s="159">
        <f t="shared" si="25"/>
        <v>0</v>
      </c>
      <c r="BC46" s="159">
        <f t="shared" si="26"/>
        <v>0</v>
      </c>
      <c r="BD46" s="159">
        <f t="shared" si="27"/>
        <v>0</v>
      </c>
      <c r="BE46" s="235">
        <v>1</v>
      </c>
      <c r="BF46" s="393">
        <v>9</v>
      </c>
      <c r="BG46" s="189">
        <f t="shared" si="28"/>
        <v>0</v>
      </c>
      <c r="BH46" s="393"/>
      <c r="BI46" s="189">
        <f t="shared" si="29"/>
        <v>0</v>
      </c>
      <c r="BJ46" s="393"/>
      <c r="BK46" s="189">
        <f t="shared" si="30"/>
        <v>0</v>
      </c>
      <c r="BL46" s="383"/>
      <c r="BM46" s="189">
        <f t="shared" si="59"/>
        <v>0</v>
      </c>
      <c r="BN46" s="383">
        <v>1</v>
      </c>
      <c r="BO46" s="189">
        <f t="shared" si="32"/>
        <v>0</v>
      </c>
      <c r="BP46" s="383"/>
      <c r="BQ46" s="189">
        <f t="shared" si="33"/>
        <v>0</v>
      </c>
      <c r="BR46" s="383"/>
      <c r="BS46" s="189">
        <f t="shared" si="34"/>
        <v>0</v>
      </c>
      <c r="BT46" s="383"/>
      <c r="BU46" s="189">
        <f t="shared" si="35"/>
        <v>0</v>
      </c>
      <c r="BV46" s="383"/>
      <c r="BW46" s="189">
        <f t="shared" si="36"/>
        <v>0</v>
      </c>
      <c r="BX46" s="383"/>
      <c r="BY46" s="189">
        <f t="shared" si="37"/>
        <v>0</v>
      </c>
      <c r="BZ46" s="383"/>
      <c r="CA46" s="189">
        <f t="shared" si="38"/>
        <v>0</v>
      </c>
      <c r="CB46" s="394"/>
      <c r="CC46" s="168">
        <f t="shared" si="39"/>
        <v>0</v>
      </c>
      <c r="CD46" s="168">
        <f t="shared" si="40"/>
        <v>0</v>
      </c>
      <c r="CE46" s="168">
        <f t="shared" si="41"/>
        <v>0</v>
      </c>
      <c r="CF46" s="168">
        <f t="shared" si="42"/>
        <v>0</v>
      </c>
      <c r="CG46" s="168">
        <f t="shared" si="43"/>
        <v>0</v>
      </c>
      <c r="CH46" s="168">
        <f t="shared" si="44"/>
        <v>0</v>
      </c>
      <c r="CI46" s="168">
        <f t="shared" si="45"/>
        <v>0</v>
      </c>
      <c r="CJ46" s="168">
        <f t="shared" si="46"/>
        <v>0</v>
      </c>
      <c r="CK46" s="395"/>
      <c r="CL46" s="374">
        <f t="shared" si="47"/>
        <v>0</v>
      </c>
      <c r="CM46" s="374">
        <f t="shared" si="48"/>
        <v>0</v>
      </c>
      <c r="CN46" s="395"/>
      <c r="CO46" s="168">
        <f t="shared" si="49"/>
        <v>0</v>
      </c>
      <c r="CP46" s="168">
        <f t="shared" si="50"/>
        <v>0</v>
      </c>
      <c r="CQ46" s="168">
        <f t="shared" si="51"/>
        <v>0</v>
      </c>
      <c r="CR46" s="168">
        <f t="shared" si="52"/>
        <v>0</v>
      </c>
      <c r="CS46" s="168">
        <f t="shared" si="53"/>
        <v>0</v>
      </c>
      <c r="CT46" s="168">
        <f t="shared" si="54"/>
        <v>0</v>
      </c>
      <c r="CU46" s="168">
        <f t="shared" si="55"/>
        <v>0</v>
      </c>
      <c r="CV46" s="168">
        <f t="shared" si="56"/>
        <v>0</v>
      </c>
      <c r="CW46" s="8"/>
    </row>
    <row r="47" spans="1:102" s="5" customFormat="1" ht="57" customHeight="1">
      <c r="A47" s="161"/>
      <c r="B47" s="8"/>
      <c r="C47" s="198" t="s">
        <v>216</v>
      </c>
      <c r="D47" s="162"/>
      <c r="E47" s="199" t="s">
        <v>81</v>
      </c>
      <c r="F47" s="163" t="s">
        <v>73</v>
      </c>
      <c r="G47" s="163">
        <v>3</v>
      </c>
      <c r="H47" s="199" t="s">
        <v>437</v>
      </c>
      <c r="I47" s="201">
        <v>147.87993599999996</v>
      </c>
      <c r="J47" s="330"/>
      <c r="K47" s="337"/>
      <c r="L47" s="340"/>
      <c r="M47" s="330"/>
      <c r="N47" s="337"/>
      <c r="O47" s="343"/>
      <c r="P47" s="343"/>
      <c r="Q47" s="346"/>
      <c r="R47" s="331"/>
      <c r="S47" s="331"/>
      <c r="T47" s="331"/>
      <c r="U47" s="331"/>
      <c r="V47" s="331"/>
      <c r="W47" s="331"/>
      <c r="X47" s="479"/>
      <c r="Y47" s="497"/>
      <c r="Z47" s="346"/>
      <c r="AA47" s="346"/>
      <c r="AB47" s="346"/>
      <c r="AC47" s="365">
        <f t="shared" si="57"/>
        <v>0</v>
      </c>
      <c r="AD47" s="317" t="str">
        <f t="shared" si="5"/>
        <v>No</v>
      </c>
      <c r="AE47" s="119" t="str">
        <f t="shared" si="58"/>
        <v>No</v>
      </c>
      <c r="AG47" s="118">
        <v>1</v>
      </c>
      <c r="AH47" s="119">
        <f t="shared" si="7"/>
        <v>0</v>
      </c>
      <c r="AJ47" s="235">
        <v>9.3000000000000007</v>
      </c>
      <c r="AK47" s="160">
        <f t="shared" si="8"/>
        <v>0</v>
      </c>
      <c r="AL47" s="159">
        <f t="shared" si="9"/>
        <v>0</v>
      </c>
      <c r="AM47" s="159">
        <f t="shared" si="10"/>
        <v>0</v>
      </c>
      <c r="AN47" s="159">
        <f t="shared" si="11"/>
        <v>0</v>
      </c>
      <c r="AO47" s="159">
        <f t="shared" si="12"/>
        <v>0</v>
      </c>
      <c r="AP47" s="159">
        <f t="shared" si="13"/>
        <v>0</v>
      </c>
      <c r="AQ47" s="159">
        <f t="shared" si="14"/>
        <v>0</v>
      </c>
      <c r="AR47" s="159">
        <f t="shared" si="15"/>
        <v>0</v>
      </c>
      <c r="AS47" s="159">
        <f t="shared" si="16"/>
        <v>0</v>
      </c>
      <c r="AT47" s="159">
        <f t="shared" si="17"/>
        <v>0</v>
      </c>
      <c r="AU47" s="159">
        <f t="shared" si="18"/>
        <v>0</v>
      </c>
      <c r="AV47" s="159">
        <f t="shared" si="19"/>
        <v>0</v>
      </c>
      <c r="AW47" s="159">
        <f t="shared" si="20"/>
        <v>0</v>
      </c>
      <c r="AX47" s="159">
        <f t="shared" si="21"/>
        <v>0</v>
      </c>
      <c r="AY47" s="159">
        <f t="shared" si="22"/>
        <v>0</v>
      </c>
      <c r="AZ47" s="159">
        <f t="shared" si="23"/>
        <v>0</v>
      </c>
      <c r="BA47" s="159">
        <f t="shared" si="24"/>
        <v>0</v>
      </c>
      <c r="BB47" s="159">
        <f t="shared" si="25"/>
        <v>0</v>
      </c>
      <c r="BC47" s="159">
        <f t="shared" si="26"/>
        <v>0</v>
      </c>
      <c r="BD47" s="159">
        <f t="shared" si="27"/>
        <v>0</v>
      </c>
      <c r="BE47" s="235">
        <v>1</v>
      </c>
      <c r="BF47" s="393">
        <v>9</v>
      </c>
      <c r="BG47" s="189">
        <f t="shared" si="28"/>
        <v>0</v>
      </c>
      <c r="BH47" s="393"/>
      <c r="BI47" s="189">
        <f t="shared" si="29"/>
        <v>0</v>
      </c>
      <c r="BJ47" s="393"/>
      <c r="BK47" s="189">
        <f t="shared" si="30"/>
        <v>0</v>
      </c>
      <c r="BL47" s="383"/>
      <c r="BM47" s="189">
        <f t="shared" si="59"/>
        <v>0</v>
      </c>
      <c r="BN47" s="383">
        <v>1</v>
      </c>
      <c r="BO47" s="189">
        <f t="shared" si="32"/>
        <v>0</v>
      </c>
      <c r="BP47" s="383">
        <v>2</v>
      </c>
      <c r="BQ47" s="189">
        <f t="shared" si="33"/>
        <v>0</v>
      </c>
      <c r="BR47" s="383"/>
      <c r="BS47" s="189">
        <f t="shared" si="34"/>
        <v>0</v>
      </c>
      <c r="BT47" s="383"/>
      <c r="BU47" s="189">
        <f t="shared" si="35"/>
        <v>0</v>
      </c>
      <c r="BV47" s="383"/>
      <c r="BW47" s="189">
        <f t="shared" si="36"/>
        <v>0</v>
      </c>
      <c r="BX47" s="383"/>
      <c r="BY47" s="189">
        <f t="shared" si="37"/>
        <v>0</v>
      </c>
      <c r="BZ47" s="383"/>
      <c r="CA47" s="189">
        <f t="shared" si="38"/>
        <v>0</v>
      </c>
      <c r="CB47" s="394"/>
      <c r="CC47" s="168">
        <f t="shared" si="39"/>
        <v>0</v>
      </c>
      <c r="CD47" s="168">
        <f t="shared" si="40"/>
        <v>0</v>
      </c>
      <c r="CE47" s="168">
        <f t="shared" si="41"/>
        <v>0</v>
      </c>
      <c r="CF47" s="168">
        <f t="shared" si="42"/>
        <v>0</v>
      </c>
      <c r="CG47" s="168">
        <f t="shared" si="43"/>
        <v>0</v>
      </c>
      <c r="CH47" s="168">
        <f t="shared" si="44"/>
        <v>0</v>
      </c>
      <c r="CI47" s="168">
        <f t="shared" si="45"/>
        <v>0</v>
      </c>
      <c r="CJ47" s="168">
        <f t="shared" si="46"/>
        <v>0</v>
      </c>
      <c r="CK47" s="395"/>
      <c r="CL47" s="374">
        <f t="shared" si="47"/>
        <v>0</v>
      </c>
      <c r="CM47" s="374">
        <f t="shared" si="48"/>
        <v>0</v>
      </c>
      <c r="CN47" s="395"/>
      <c r="CO47" s="168">
        <f t="shared" si="49"/>
        <v>0</v>
      </c>
      <c r="CP47" s="168">
        <f t="shared" si="50"/>
        <v>0</v>
      </c>
      <c r="CQ47" s="168">
        <f t="shared" si="51"/>
        <v>0</v>
      </c>
      <c r="CR47" s="168">
        <f t="shared" si="52"/>
        <v>0</v>
      </c>
      <c r="CS47" s="168">
        <f t="shared" si="53"/>
        <v>0</v>
      </c>
      <c r="CT47" s="168">
        <f t="shared" si="54"/>
        <v>0</v>
      </c>
      <c r="CU47" s="168">
        <f t="shared" si="55"/>
        <v>0</v>
      </c>
      <c r="CV47" s="168">
        <f t="shared" si="56"/>
        <v>0</v>
      </c>
      <c r="CW47" s="8"/>
    </row>
    <row r="48" spans="1:102" s="5" customFormat="1" ht="57" customHeight="1">
      <c r="A48" s="161"/>
      <c r="B48" s="8"/>
      <c r="C48" s="135" t="s">
        <v>217</v>
      </c>
      <c r="D48" s="237"/>
      <c r="E48" s="140" t="s">
        <v>81</v>
      </c>
      <c r="F48" s="92" t="s">
        <v>73</v>
      </c>
      <c r="G48" s="92">
        <v>3</v>
      </c>
      <c r="H48" s="140" t="s">
        <v>437</v>
      </c>
      <c r="I48" s="200">
        <v>132.54393599999997</v>
      </c>
      <c r="J48" s="332"/>
      <c r="K48" s="338"/>
      <c r="L48" s="341"/>
      <c r="M48" s="332"/>
      <c r="N48" s="338"/>
      <c r="O48" s="344"/>
      <c r="P48" s="344"/>
      <c r="Q48" s="347"/>
      <c r="R48" s="333"/>
      <c r="S48" s="333"/>
      <c r="T48" s="333"/>
      <c r="U48" s="333"/>
      <c r="V48" s="333"/>
      <c r="W48" s="333"/>
      <c r="X48" s="186"/>
      <c r="Y48" s="498"/>
      <c r="Z48" s="347"/>
      <c r="AA48" s="347"/>
      <c r="AB48" s="347"/>
      <c r="AC48" s="316">
        <f t="shared" si="57"/>
        <v>0</v>
      </c>
      <c r="AD48" s="91" t="str">
        <f t="shared" si="5"/>
        <v>No</v>
      </c>
      <c r="AE48" s="238" t="str">
        <f t="shared" si="58"/>
        <v>No</v>
      </c>
      <c r="AG48" s="118">
        <v>1</v>
      </c>
      <c r="AH48" s="119">
        <f t="shared" si="7"/>
        <v>0</v>
      </c>
      <c r="AJ48" s="235">
        <v>7.5</v>
      </c>
      <c r="AK48" s="160">
        <f t="shared" si="8"/>
        <v>0</v>
      </c>
      <c r="AL48" s="159">
        <f t="shared" si="9"/>
        <v>0</v>
      </c>
      <c r="AM48" s="159">
        <f t="shared" si="10"/>
        <v>0</v>
      </c>
      <c r="AN48" s="159">
        <f t="shared" si="11"/>
        <v>0</v>
      </c>
      <c r="AO48" s="159">
        <f t="shared" si="12"/>
        <v>0</v>
      </c>
      <c r="AP48" s="159">
        <f t="shared" si="13"/>
        <v>0</v>
      </c>
      <c r="AQ48" s="159">
        <f t="shared" si="14"/>
        <v>0</v>
      </c>
      <c r="AR48" s="159">
        <f t="shared" si="15"/>
        <v>0</v>
      </c>
      <c r="AS48" s="159">
        <f t="shared" si="16"/>
        <v>0</v>
      </c>
      <c r="AT48" s="159">
        <f t="shared" si="17"/>
        <v>0</v>
      </c>
      <c r="AU48" s="159">
        <f t="shared" si="18"/>
        <v>0</v>
      </c>
      <c r="AV48" s="159">
        <f t="shared" si="19"/>
        <v>0</v>
      </c>
      <c r="AW48" s="159">
        <f t="shared" si="20"/>
        <v>0</v>
      </c>
      <c r="AX48" s="159">
        <f t="shared" si="21"/>
        <v>0</v>
      </c>
      <c r="AY48" s="159">
        <f t="shared" si="22"/>
        <v>0</v>
      </c>
      <c r="AZ48" s="159">
        <f t="shared" si="23"/>
        <v>0</v>
      </c>
      <c r="BA48" s="159">
        <f t="shared" si="24"/>
        <v>0</v>
      </c>
      <c r="BB48" s="159">
        <f t="shared" si="25"/>
        <v>0</v>
      </c>
      <c r="BC48" s="159">
        <f t="shared" si="26"/>
        <v>0</v>
      </c>
      <c r="BD48" s="159">
        <f t="shared" si="27"/>
        <v>0</v>
      </c>
      <c r="BE48" s="235">
        <v>1</v>
      </c>
      <c r="BF48" s="393">
        <v>9</v>
      </c>
      <c r="BG48" s="189">
        <f t="shared" si="28"/>
        <v>0</v>
      </c>
      <c r="BH48" s="393"/>
      <c r="BI48" s="189">
        <f t="shared" si="29"/>
        <v>0</v>
      </c>
      <c r="BJ48" s="393"/>
      <c r="BK48" s="189">
        <f t="shared" si="30"/>
        <v>0</v>
      </c>
      <c r="BL48" s="383"/>
      <c r="BM48" s="189">
        <f t="shared" si="59"/>
        <v>0</v>
      </c>
      <c r="BN48" s="383">
        <v>1</v>
      </c>
      <c r="BO48" s="189">
        <f t="shared" si="32"/>
        <v>0</v>
      </c>
      <c r="BP48" s="383">
        <v>2</v>
      </c>
      <c r="BQ48" s="189">
        <f t="shared" si="33"/>
        <v>0</v>
      </c>
      <c r="BR48" s="383"/>
      <c r="BS48" s="189">
        <f t="shared" si="34"/>
        <v>0</v>
      </c>
      <c r="BT48" s="383"/>
      <c r="BU48" s="189">
        <f t="shared" si="35"/>
        <v>0</v>
      </c>
      <c r="BV48" s="383"/>
      <c r="BW48" s="189">
        <f t="shared" si="36"/>
        <v>0</v>
      </c>
      <c r="BX48" s="383"/>
      <c r="BY48" s="189">
        <f t="shared" si="37"/>
        <v>0</v>
      </c>
      <c r="BZ48" s="383"/>
      <c r="CA48" s="189">
        <f t="shared" si="38"/>
        <v>0</v>
      </c>
      <c r="CB48" s="394"/>
      <c r="CC48" s="168">
        <f t="shared" si="39"/>
        <v>0</v>
      </c>
      <c r="CD48" s="168">
        <f t="shared" si="40"/>
        <v>0</v>
      </c>
      <c r="CE48" s="168">
        <f t="shared" si="41"/>
        <v>0</v>
      </c>
      <c r="CF48" s="168">
        <f t="shared" si="42"/>
        <v>0</v>
      </c>
      <c r="CG48" s="168">
        <f t="shared" si="43"/>
        <v>0</v>
      </c>
      <c r="CH48" s="168">
        <f t="shared" si="44"/>
        <v>0</v>
      </c>
      <c r="CI48" s="168">
        <f t="shared" si="45"/>
        <v>0</v>
      </c>
      <c r="CJ48" s="168">
        <f t="shared" si="46"/>
        <v>0</v>
      </c>
      <c r="CK48" s="395"/>
      <c r="CL48" s="374">
        <f t="shared" si="47"/>
        <v>0</v>
      </c>
      <c r="CM48" s="374">
        <f t="shared" si="48"/>
        <v>0</v>
      </c>
      <c r="CN48" s="395"/>
      <c r="CO48" s="168">
        <f t="shared" si="49"/>
        <v>0</v>
      </c>
      <c r="CP48" s="168">
        <f t="shared" si="50"/>
        <v>0</v>
      </c>
      <c r="CQ48" s="168">
        <f t="shared" si="51"/>
        <v>0</v>
      </c>
      <c r="CR48" s="168">
        <f t="shared" si="52"/>
        <v>0</v>
      </c>
      <c r="CS48" s="168">
        <f t="shared" si="53"/>
        <v>0</v>
      </c>
      <c r="CT48" s="168">
        <f t="shared" si="54"/>
        <v>0</v>
      </c>
      <c r="CU48" s="168">
        <f t="shared" si="55"/>
        <v>0</v>
      </c>
      <c r="CV48" s="168">
        <f t="shared" si="56"/>
        <v>0</v>
      </c>
      <c r="CW48" s="8"/>
    </row>
    <row r="49" spans="1:101" s="7" customFormat="1" ht="57" customHeight="1">
      <c r="A49" s="161"/>
      <c r="B49" s="8"/>
      <c r="C49" s="198" t="s">
        <v>218</v>
      </c>
      <c r="D49" s="162"/>
      <c r="E49" s="199" t="s">
        <v>81</v>
      </c>
      <c r="F49" s="163" t="s">
        <v>73</v>
      </c>
      <c r="G49" s="163">
        <v>2</v>
      </c>
      <c r="H49" s="199" t="s">
        <v>437</v>
      </c>
      <c r="I49" s="201">
        <v>161.02118399999998</v>
      </c>
      <c r="J49" s="330"/>
      <c r="K49" s="337"/>
      <c r="L49" s="340"/>
      <c r="M49" s="330"/>
      <c r="N49" s="337"/>
      <c r="O49" s="343"/>
      <c r="P49" s="343"/>
      <c r="Q49" s="346"/>
      <c r="R49" s="331"/>
      <c r="S49" s="331"/>
      <c r="T49" s="331"/>
      <c r="U49" s="331"/>
      <c r="V49" s="331"/>
      <c r="W49" s="331"/>
      <c r="X49" s="479"/>
      <c r="Y49" s="497"/>
      <c r="Z49" s="346"/>
      <c r="AA49" s="346"/>
      <c r="AB49" s="346"/>
      <c r="AC49" s="365">
        <f t="shared" si="57"/>
        <v>0</v>
      </c>
      <c r="AD49" s="317" t="str">
        <f t="shared" si="5"/>
        <v>No</v>
      </c>
      <c r="AE49" s="119" t="str">
        <f t="shared" si="58"/>
        <v>No</v>
      </c>
      <c r="AF49" s="5"/>
      <c r="AG49" s="118">
        <v>1</v>
      </c>
      <c r="AH49" s="119">
        <f t="shared" si="7"/>
        <v>0</v>
      </c>
      <c r="AJ49" s="235">
        <v>11</v>
      </c>
      <c r="AK49" s="160">
        <f t="shared" si="8"/>
        <v>0</v>
      </c>
      <c r="AL49" s="159">
        <f t="shared" si="9"/>
        <v>0</v>
      </c>
      <c r="AM49" s="159">
        <f t="shared" si="10"/>
        <v>0</v>
      </c>
      <c r="AN49" s="159">
        <f t="shared" si="11"/>
        <v>0</v>
      </c>
      <c r="AO49" s="159">
        <f t="shared" si="12"/>
        <v>0</v>
      </c>
      <c r="AP49" s="159">
        <f t="shared" si="13"/>
        <v>0</v>
      </c>
      <c r="AQ49" s="159">
        <f t="shared" si="14"/>
        <v>0</v>
      </c>
      <c r="AR49" s="159">
        <f t="shared" si="15"/>
        <v>0</v>
      </c>
      <c r="AS49" s="159">
        <f t="shared" si="16"/>
        <v>0</v>
      </c>
      <c r="AT49" s="159">
        <f t="shared" si="17"/>
        <v>0</v>
      </c>
      <c r="AU49" s="159">
        <f t="shared" si="18"/>
        <v>0</v>
      </c>
      <c r="AV49" s="159">
        <f t="shared" si="19"/>
        <v>0</v>
      </c>
      <c r="AW49" s="159">
        <f t="shared" si="20"/>
        <v>0</v>
      </c>
      <c r="AX49" s="159">
        <f t="shared" si="21"/>
        <v>0</v>
      </c>
      <c r="AY49" s="159">
        <f t="shared" si="22"/>
        <v>0</v>
      </c>
      <c r="AZ49" s="159">
        <f t="shared" si="23"/>
        <v>0</v>
      </c>
      <c r="BA49" s="159">
        <f t="shared" si="24"/>
        <v>0</v>
      </c>
      <c r="BB49" s="159">
        <f t="shared" si="25"/>
        <v>0</v>
      </c>
      <c r="BC49" s="159">
        <f t="shared" si="26"/>
        <v>0</v>
      </c>
      <c r="BD49" s="159">
        <f t="shared" si="27"/>
        <v>0</v>
      </c>
      <c r="BE49" s="235">
        <v>1</v>
      </c>
      <c r="BF49" s="393">
        <v>4</v>
      </c>
      <c r="BG49" s="189">
        <f t="shared" si="28"/>
        <v>0</v>
      </c>
      <c r="BH49" s="393"/>
      <c r="BI49" s="189">
        <f t="shared" si="29"/>
        <v>0</v>
      </c>
      <c r="BJ49" s="393"/>
      <c r="BK49" s="189">
        <f t="shared" si="30"/>
        <v>0</v>
      </c>
      <c r="BL49" s="383"/>
      <c r="BM49" s="189">
        <f t="shared" si="59"/>
        <v>0</v>
      </c>
      <c r="BN49" s="383"/>
      <c r="BO49" s="189">
        <f t="shared" si="32"/>
        <v>0</v>
      </c>
      <c r="BP49" s="383"/>
      <c r="BQ49" s="189">
        <f t="shared" si="33"/>
        <v>0</v>
      </c>
      <c r="BR49" s="383"/>
      <c r="BS49" s="189">
        <f t="shared" si="34"/>
        <v>0</v>
      </c>
      <c r="BT49" s="383">
        <v>2</v>
      </c>
      <c r="BU49" s="189">
        <f t="shared" si="35"/>
        <v>0</v>
      </c>
      <c r="BV49" s="383"/>
      <c r="BW49" s="189">
        <f t="shared" si="36"/>
        <v>0</v>
      </c>
      <c r="BX49" s="383"/>
      <c r="BY49" s="189">
        <f t="shared" si="37"/>
        <v>0</v>
      </c>
      <c r="BZ49" s="383"/>
      <c r="CA49" s="189">
        <f t="shared" si="38"/>
        <v>0</v>
      </c>
      <c r="CB49" s="394"/>
      <c r="CC49" s="168">
        <f t="shared" si="39"/>
        <v>0</v>
      </c>
      <c r="CD49" s="168">
        <f t="shared" si="40"/>
        <v>0</v>
      </c>
      <c r="CE49" s="168">
        <f t="shared" si="41"/>
        <v>0</v>
      </c>
      <c r="CF49" s="168">
        <f t="shared" si="42"/>
        <v>0</v>
      </c>
      <c r="CG49" s="168">
        <f t="shared" si="43"/>
        <v>0</v>
      </c>
      <c r="CH49" s="168">
        <f t="shared" si="44"/>
        <v>0</v>
      </c>
      <c r="CI49" s="168">
        <f t="shared" si="45"/>
        <v>0</v>
      </c>
      <c r="CJ49" s="168">
        <f t="shared" si="46"/>
        <v>0</v>
      </c>
      <c r="CK49" s="395"/>
      <c r="CL49" s="374">
        <f t="shared" si="47"/>
        <v>0</v>
      </c>
      <c r="CM49" s="374">
        <f t="shared" si="48"/>
        <v>0</v>
      </c>
      <c r="CN49" s="395"/>
      <c r="CO49" s="168">
        <f t="shared" si="49"/>
        <v>0</v>
      </c>
      <c r="CP49" s="168">
        <f t="shared" si="50"/>
        <v>0</v>
      </c>
      <c r="CQ49" s="168">
        <f t="shared" si="51"/>
        <v>0</v>
      </c>
      <c r="CR49" s="168">
        <f t="shared" si="52"/>
        <v>0</v>
      </c>
      <c r="CS49" s="168">
        <f t="shared" si="53"/>
        <v>0</v>
      </c>
      <c r="CT49" s="168">
        <f t="shared" si="54"/>
        <v>0</v>
      </c>
      <c r="CU49" s="168">
        <f t="shared" si="55"/>
        <v>0</v>
      </c>
      <c r="CV49" s="168">
        <f t="shared" si="56"/>
        <v>0</v>
      </c>
      <c r="CW49" s="8"/>
    </row>
    <row r="50" spans="1:101" s="5" customFormat="1" ht="57" customHeight="1">
      <c r="A50" s="161"/>
      <c r="B50" s="8"/>
      <c r="C50" s="254" t="s">
        <v>219</v>
      </c>
      <c r="D50" s="255"/>
      <c r="E50" s="140" t="s">
        <v>81</v>
      </c>
      <c r="F50" s="92" t="s">
        <v>74</v>
      </c>
      <c r="G50" s="92">
        <v>1</v>
      </c>
      <c r="H50" s="140" t="s">
        <v>437</v>
      </c>
      <c r="I50" s="200">
        <v>121.168032</v>
      </c>
      <c r="J50" s="332"/>
      <c r="K50" s="338"/>
      <c r="L50" s="341"/>
      <c r="M50" s="332"/>
      <c r="N50" s="338"/>
      <c r="O50" s="344"/>
      <c r="P50" s="344"/>
      <c r="Q50" s="347"/>
      <c r="R50" s="333"/>
      <c r="S50" s="333"/>
      <c r="T50" s="333"/>
      <c r="U50" s="333"/>
      <c r="V50" s="333"/>
      <c r="W50" s="333"/>
      <c r="X50" s="186"/>
      <c r="Y50" s="498"/>
      <c r="Z50" s="347"/>
      <c r="AA50" s="347"/>
      <c r="AB50" s="347"/>
      <c r="AC50" s="316">
        <f t="shared" si="57"/>
        <v>0</v>
      </c>
      <c r="AD50" s="91" t="str">
        <f t="shared" si="5"/>
        <v>No</v>
      </c>
      <c r="AE50" s="256" t="str">
        <f t="shared" si="58"/>
        <v>No</v>
      </c>
      <c r="AG50" s="118">
        <v>1</v>
      </c>
      <c r="AH50" s="119">
        <f t="shared" si="7"/>
        <v>0</v>
      </c>
      <c r="AJ50" s="235">
        <v>6.48</v>
      </c>
      <c r="AK50" s="160">
        <f t="shared" si="8"/>
        <v>0</v>
      </c>
      <c r="AL50" s="159">
        <f t="shared" si="9"/>
        <v>0</v>
      </c>
      <c r="AM50" s="159">
        <f t="shared" si="10"/>
        <v>0</v>
      </c>
      <c r="AN50" s="159">
        <f t="shared" si="11"/>
        <v>0</v>
      </c>
      <c r="AO50" s="159">
        <f t="shared" si="12"/>
        <v>0</v>
      </c>
      <c r="AP50" s="159">
        <f t="shared" si="13"/>
        <v>0</v>
      </c>
      <c r="AQ50" s="159">
        <f t="shared" si="14"/>
        <v>0</v>
      </c>
      <c r="AR50" s="159">
        <f t="shared" si="15"/>
        <v>0</v>
      </c>
      <c r="AS50" s="159">
        <f t="shared" si="16"/>
        <v>0</v>
      </c>
      <c r="AT50" s="159">
        <f t="shared" si="17"/>
        <v>0</v>
      </c>
      <c r="AU50" s="159">
        <f t="shared" si="18"/>
        <v>0</v>
      </c>
      <c r="AV50" s="159">
        <f t="shared" si="19"/>
        <v>0</v>
      </c>
      <c r="AW50" s="159">
        <f t="shared" si="20"/>
        <v>0</v>
      </c>
      <c r="AX50" s="159">
        <f t="shared" si="21"/>
        <v>0</v>
      </c>
      <c r="AY50" s="159">
        <f t="shared" si="22"/>
        <v>0</v>
      </c>
      <c r="AZ50" s="159">
        <f t="shared" si="23"/>
        <v>0</v>
      </c>
      <c r="BA50" s="159">
        <f t="shared" si="24"/>
        <v>0</v>
      </c>
      <c r="BB50" s="159">
        <f t="shared" si="25"/>
        <v>0</v>
      </c>
      <c r="BC50" s="159">
        <f t="shared" si="26"/>
        <v>0</v>
      </c>
      <c r="BD50" s="159">
        <f t="shared" si="27"/>
        <v>0</v>
      </c>
      <c r="BE50" s="235">
        <v>1</v>
      </c>
      <c r="BF50" s="393">
        <v>3</v>
      </c>
      <c r="BG50" s="189">
        <f t="shared" si="28"/>
        <v>0</v>
      </c>
      <c r="BH50" s="393"/>
      <c r="BI50" s="189">
        <f t="shared" si="29"/>
        <v>0</v>
      </c>
      <c r="BJ50" s="393"/>
      <c r="BK50" s="189">
        <f t="shared" si="30"/>
        <v>0</v>
      </c>
      <c r="BL50" s="383"/>
      <c r="BM50" s="189">
        <f t="shared" si="59"/>
        <v>0</v>
      </c>
      <c r="BN50" s="383"/>
      <c r="BO50" s="189">
        <f t="shared" si="32"/>
        <v>0</v>
      </c>
      <c r="BP50" s="383"/>
      <c r="BQ50" s="189">
        <f t="shared" si="33"/>
        <v>0</v>
      </c>
      <c r="BR50" s="383">
        <v>1</v>
      </c>
      <c r="BS50" s="189">
        <f t="shared" si="34"/>
        <v>0</v>
      </c>
      <c r="BT50" s="383"/>
      <c r="BU50" s="189">
        <f t="shared" si="35"/>
        <v>0</v>
      </c>
      <c r="BV50" s="383"/>
      <c r="BW50" s="189">
        <f t="shared" si="36"/>
        <v>0</v>
      </c>
      <c r="BX50" s="383"/>
      <c r="BY50" s="189">
        <f t="shared" si="37"/>
        <v>0</v>
      </c>
      <c r="BZ50" s="383"/>
      <c r="CA50" s="189">
        <f t="shared" si="38"/>
        <v>0</v>
      </c>
      <c r="CB50" s="394"/>
      <c r="CC50" s="168">
        <f t="shared" si="39"/>
        <v>0</v>
      </c>
      <c r="CD50" s="168">
        <f t="shared" si="40"/>
        <v>0</v>
      </c>
      <c r="CE50" s="168">
        <f t="shared" si="41"/>
        <v>0</v>
      </c>
      <c r="CF50" s="168">
        <f t="shared" si="42"/>
        <v>0</v>
      </c>
      <c r="CG50" s="168">
        <f t="shared" si="43"/>
        <v>0</v>
      </c>
      <c r="CH50" s="168">
        <f t="shared" si="44"/>
        <v>0</v>
      </c>
      <c r="CI50" s="168">
        <f t="shared" si="45"/>
        <v>0</v>
      </c>
      <c r="CJ50" s="168">
        <f t="shared" si="46"/>
        <v>0</v>
      </c>
      <c r="CK50" s="395"/>
      <c r="CL50" s="374">
        <f t="shared" si="47"/>
        <v>0</v>
      </c>
      <c r="CM50" s="374">
        <f t="shared" si="48"/>
        <v>0</v>
      </c>
      <c r="CN50" s="395"/>
      <c r="CO50" s="168">
        <f t="shared" si="49"/>
        <v>0</v>
      </c>
      <c r="CP50" s="168">
        <f t="shared" si="50"/>
        <v>0</v>
      </c>
      <c r="CQ50" s="168">
        <f t="shared" si="51"/>
        <v>0</v>
      </c>
      <c r="CR50" s="168">
        <f t="shared" si="52"/>
        <v>0</v>
      </c>
      <c r="CS50" s="168">
        <f t="shared" si="53"/>
        <v>0</v>
      </c>
      <c r="CT50" s="168">
        <f t="shared" si="54"/>
        <v>0</v>
      </c>
      <c r="CU50" s="168">
        <f t="shared" si="55"/>
        <v>0</v>
      </c>
      <c r="CV50" s="168">
        <f t="shared" si="56"/>
        <v>0</v>
      </c>
      <c r="CW50" s="8"/>
    </row>
    <row r="51" spans="1:101" s="5" customFormat="1" ht="57" customHeight="1">
      <c r="A51" s="161"/>
      <c r="B51" s="8"/>
      <c r="C51" s="198" t="s">
        <v>220</v>
      </c>
      <c r="D51" s="162"/>
      <c r="E51" s="199" t="s">
        <v>81</v>
      </c>
      <c r="F51" s="163" t="s">
        <v>74</v>
      </c>
      <c r="G51" s="163">
        <v>1</v>
      </c>
      <c r="H51" s="199" t="s">
        <v>437</v>
      </c>
      <c r="I51" s="201">
        <v>139.06003199999998</v>
      </c>
      <c r="J51" s="330"/>
      <c r="K51" s="337"/>
      <c r="L51" s="340"/>
      <c r="M51" s="330"/>
      <c r="N51" s="337"/>
      <c r="O51" s="343"/>
      <c r="P51" s="343"/>
      <c r="Q51" s="346"/>
      <c r="R51" s="331"/>
      <c r="S51" s="331"/>
      <c r="T51" s="331"/>
      <c r="U51" s="331"/>
      <c r="V51" s="331"/>
      <c r="W51" s="331"/>
      <c r="X51" s="479"/>
      <c r="Y51" s="497"/>
      <c r="Z51" s="346"/>
      <c r="AA51" s="346"/>
      <c r="AB51" s="346"/>
      <c r="AC51" s="365">
        <f t="shared" si="57"/>
        <v>0</v>
      </c>
      <c r="AD51" s="317" t="str">
        <f t="shared" si="5"/>
        <v>No</v>
      </c>
      <c r="AE51" s="119" t="str">
        <f t="shared" si="58"/>
        <v>No</v>
      </c>
      <c r="AG51" s="118">
        <v>1</v>
      </c>
      <c r="AH51" s="119">
        <f t="shared" si="7"/>
        <v>0</v>
      </c>
      <c r="AJ51" s="235">
        <v>8.58</v>
      </c>
      <c r="AK51" s="160">
        <f t="shared" si="8"/>
        <v>0</v>
      </c>
      <c r="AL51" s="159">
        <f t="shared" si="9"/>
        <v>0</v>
      </c>
      <c r="AM51" s="159">
        <f t="shared" si="10"/>
        <v>0</v>
      </c>
      <c r="AN51" s="159">
        <f t="shared" si="11"/>
        <v>0</v>
      </c>
      <c r="AO51" s="159">
        <f t="shared" si="12"/>
        <v>0</v>
      </c>
      <c r="AP51" s="159">
        <f t="shared" si="13"/>
        <v>0</v>
      </c>
      <c r="AQ51" s="159">
        <f t="shared" si="14"/>
        <v>0</v>
      </c>
      <c r="AR51" s="159">
        <f t="shared" si="15"/>
        <v>0</v>
      </c>
      <c r="AS51" s="159">
        <f t="shared" si="16"/>
        <v>0</v>
      </c>
      <c r="AT51" s="159">
        <f t="shared" si="17"/>
        <v>0</v>
      </c>
      <c r="AU51" s="159">
        <f t="shared" si="18"/>
        <v>0</v>
      </c>
      <c r="AV51" s="159">
        <f t="shared" si="19"/>
        <v>0</v>
      </c>
      <c r="AW51" s="159">
        <f t="shared" si="20"/>
        <v>0</v>
      </c>
      <c r="AX51" s="159">
        <f t="shared" si="21"/>
        <v>0</v>
      </c>
      <c r="AY51" s="159">
        <f t="shared" si="22"/>
        <v>0</v>
      </c>
      <c r="AZ51" s="159">
        <f t="shared" si="23"/>
        <v>0</v>
      </c>
      <c r="BA51" s="159">
        <f t="shared" si="24"/>
        <v>0</v>
      </c>
      <c r="BB51" s="159">
        <f t="shared" si="25"/>
        <v>0</v>
      </c>
      <c r="BC51" s="159">
        <f t="shared" si="26"/>
        <v>0</v>
      </c>
      <c r="BD51" s="159">
        <f t="shared" si="27"/>
        <v>0</v>
      </c>
      <c r="BE51" s="235">
        <v>1</v>
      </c>
      <c r="BF51" s="393">
        <v>2</v>
      </c>
      <c r="BG51" s="189">
        <f t="shared" si="28"/>
        <v>0</v>
      </c>
      <c r="BH51" s="393"/>
      <c r="BI51" s="189">
        <f t="shared" si="29"/>
        <v>0</v>
      </c>
      <c r="BJ51" s="393"/>
      <c r="BK51" s="189">
        <f t="shared" si="30"/>
        <v>0</v>
      </c>
      <c r="BL51" s="383"/>
      <c r="BM51" s="189">
        <f t="shared" si="59"/>
        <v>0</v>
      </c>
      <c r="BN51" s="383"/>
      <c r="BO51" s="189">
        <f t="shared" si="32"/>
        <v>0</v>
      </c>
      <c r="BP51" s="383"/>
      <c r="BQ51" s="189">
        <f t="shared" si="33"/>
        <v>0</v>
      </c>
      <c r="BR51" s="383">
        <v>1</v>
      </c>
      <c r="BS51" s="189">
        <f t="shared" si="34"/>
        <v>0</v>
      </c>
      <c r="BT51" s="383"/>
      <c r="BU51" s="189">
        <f t="shared" si="35"/>
        <v>0</v>
      </c>
      <c r="BV51" s="383"/>
      <c r="BW51" s="189">
        <f t="shared" si="36"/>
        <v>0</v>
      </c>
      <c r="BX51" s="383"/>
      <c r="BY51" s="189">
        <f t="shared" si="37"/>
        <v>0</v>
      </c>
      <c r="BZ51" s="383"/>
      <c r="CA51" s="189">
        <f t="shared" si="38"/>
        <v>0</v>
      </c>
      <c r="CB51" s="394"/>
      <c r="CC51" s="168">
        <f t="shared" si="39"/>
        <v>0</v>
      </c>
      <c r="CD51" s="168">
        <f t="shared" si="40"/>
        <v>0</v>
      </c>
      <c r="CE51" s="168">
        <f t="shared" si="41"/>
        <v>0</v>
      </c>
      <c r="CF51" s="168">
        <f t="shared" si="42"/>
        <v>0</v>
      </c>
      <c r="CG51" s="168">
        <f t="shared" si="43"/>
        <v>0</v>
      </c>
      <c r="CH51" s="168">
        <f t="shared" si="44"/>
        <v>0</v>
      </c>
      <c r="CI51" s="168">
        <f t="shared" si="45"/>
        <v>0</v>
      </c>
      <c r="CJ51" s="168">
        <f t="shared" si="46"/>
        <v>0</v>
      </c>
      <c r="CK51" s="395"/>
      <c r="CL51" s="374">
        <f t="shared" si="47"/>
        <v>0</v>
      </c>
      <c r="CM51" s="374">
        <f t="shared" si="48"/>
        <v>0</v>
      </c>
      <c r="CN51" s="395"/>
      <c r="CO51" s="168">
        <f t="shared" si="49"/>
        <v>0</v>
      </c>
      <c r="CP51" s="168">
        <f t="shared" si="50"/>
        <v>0</v>
      </c>
      <c r="CQ51" s="168">
        <f t="shared" si="51"/>
        <v>0</v>
      </c>
      <c r="CR51" s="168">
        <f t="shared" si="52"/>
        <v>0</v>
      </c>
      <c r="CS51" s="168">
        <f t="shared" si="53"/>
        <v>0</v>
      </c>
      <c r="CT51" s="168">
        <f t="shared" si="54"/>
        <v>0</v>
      </c>
      <c r="CU51" s="168">
        <f t="shared" si="55"/>
        <v>0</v>
      </c>
      <c r="CV51" s="168">
        <f t="shared" si="56"/>
        <v>0</v>
      </c>
      <c r="CW51" s="8"/>
    </row>
    <row r="52" spans="1:101" s="5" customFormat="1" ht="57" customHeight="1">
      <c r="A52" s="164"/>
      <c r="B52" s="29"/>
      <c r="C52" s="257" t="s">
        <v>221</v>
      </c>
      <c r="D52" s="258"/>
      <c r="E52" s="247" t="s">
        <v>81</v>
      </c>
      <c r="F52" s="248" t="s">
        <v>74</v>
      </c>
      <c r="G52" s="248">
        <v>1</v>
      </c>
      <c r="H52" s="247" t="s">
        <v>437</v>
      </c>
      <c r="I52" s="328">
        <v>131.73283199999997</v>
      </c>
      <c r="J52" s="334"/>
      <c r="K52" s="339"/>
      <c r="L52" s="342"/>
      <c r="M52" s="334"/>
      <c r="N52" s="339"/>
      <c r="O52" s="345"/>
      <c r="P52" s="345"/>
      <c r="Q52" s="348"/>
      <c r="R52" s="335"/>
      <c r="S52" s="335"/>
      <c r="T52" s="335"/>
      <c r="U52" s="335"/>
      <c r="V52" s="335"/>
      <c r="W52" s="335"/>
      <c r="X52" s="481"/>
      <c r="Y52" s="499"/>
      <c r="Z52" s="348"/>
      <c r="AA52" s="348"/>
      <c r="AB52" s="348"/>
      <c r="AC52" s="366">
        <f t="shared" si="57"/>
        <v>0</v>
      </c>
      <c r="AD52" s="187" t="str">
        <f t="shared" si="5"/>
        <v>No</v>
      </c>
      <c r="AE52" s="259" t="str">
        <f t="shared" si="58"/>
        <v>No</v>
      </c>
      <c r="AG52" s="120">
        <v>1</v>
      </c>
      <c r="AH52" s="121">
        <f t="shared" si="7"/>
        <v>0</v>
      </c>
      <c r="AJ52" s="235">
        <v>7.72</v>
      </c>
      <c r="AK52" s="160">
        <f t="shared" si="8"/>
        <v>0</v>
      </c>
      <c r="AL52" s="159">
        <f t="shared" si="9"/>
        <v>0</v>
      </c>
      <c r="AM52" s="159">
        <f t="shared" si="10"/>
        <v>0</v>
      </c>
      <c r="AN52" s="159">
        <f t="shared" si="11"/>
        <v>0</v>
      </c>
      <c r="AO52" s="159">
        <f t="shared" si="12"/>
        <v>0</v>
      </c>
      <c r="AP52" s="159">
        <f t="shared" si="13"/>
        <v>0</v>
      </c>
      <c r="AQ52" s="159">
        <f t="shared" si="14"/>
        <v>0</v>
      </c>
      <c r="AR52" s="159">
        <f t="shared" si="15"/>
        <v>0</v>
      </c>
      <c r="AS52" s="159">
        <f t="shared" si="16"/>
        <v>0</v>
      </c>
      <c r="AT52" s="159">
        <f t="shared" si="17"/>
        <v>0</v>
      </c>
      <c r="AU52" s="159">
        <f t="shared" si="18"/>
        <v>0</v>
      </c>
      <c r="AV52" s="159">
        <f t="shared" si="19"/>
        <v>0</v>
      </c>
      <c r="AW52" s="159">
        <f t="shared" si="20"/>
        <v>0</v>
      </c>
      <c r="AX52" s="159">
        <f t="shared" si="21"/>
        <v>0</v>
      </c>
      <c r="AY52" s="159">
        <f t="shared" si="22"/>
        <v>0</v>
      </c>
      <c r="AZ52" s="159">
        <f t="shared" si="23"/>
        <v>0</v>
      </c>
      <c r="BA52" s="159">
        <f t="shared" si="24"/>
        <v>0</v>
      </c>
      <c r="BB52" s="159">
        <f t="shared" si="25"/>
        <v>0</v>
      </c>
      <c r="BC52" s="159">
        <f t="shared" si="26"/>
        <v>0</v>
      </c>
      <c r="BD52" s="159">
        <f t="shared" si="27"/>
        <v>0</v>
      </c>
      <c r="BE52" s="235">
        <v>1</v>
      </c>
      <c r="BF52" s="393">
        <v>2</v>
      </c>
      <c r="BG52" s="189">
        <f t="shared" si="28"/>
        <v>0</v>
      </c>
      <c r="BH52" s="393"/>
      <c r="BI52" s="189">
        <f t="shared" si="29"/>
        <v>0</v>
      </c>
      <c r="BJ52" s="393"/>
      <c r="BK52" s="189">
        <f t="shared" si="30"/>
        <v>0</v>
      </c>
      <c r="BL52" s="383"/>
      <c r="BM52" s="370">
        <f t="shared" si="59"/>
        <v>0</v>
      </c>
      <c r="BN52" s="383"/>
      <c r="BO52" s="189">
        <f t="shared" si="32"/>
        <v>0</v>
      </c>
      <c r="BP52" s="383"/>
      <c r="BQ52" s="189">
        <f t="shared" si="33"/>
        <v>0</v>
      </c>
      <c r="BR52" s="383">
        <v>1</v>
      </c>
      <c r="BS52" s="189">
        <f t="shared" si="34"/>
        <v>0</v>
      </c>
      <c r="BT52" s="383"/>
      <c r="BU52" s="189">
        <f t="shared" si="35"/>
        <v>0</v>
      </c>
      <c r="BV52" s="383"/>
      <c r="BW52" s="189">
        <f t="shared" si="36"/>
        <v>0</v>
      </c>
      <c r="BX52" s="383"/>
      <c r="BY52" s="189">
        <f t="shared" si="37"/>
        <v>0</v>
      </c>
      <c r="BZ52" s="383"/>
      <c r="CA52" s="189">
        <f t="shared" si="38"/>
        <v>0</v>
      </c>
      <c r="CB52" s="380"/>
      <c r="CC52" s="168">
        <f t="shared" si="39"/>
        <v>0</v>
      </c>
      <c r="CD52" s="168">
        <f t="shared" si="40"/>
        <v>0</v>
      </c>
      <c r="CE52" s="168">
        <f t="shared" si="41"/>
        <v>0</v>
      </c>
      <c r="CF52" s="168">
        <f t="shared" si="42"/>
        <v>0</v>
      </c>
      <c r="CG52" s="168">
        <f t="shared" si="43"/>
        <v>0</v>
      </c>
      <c r="CH52" s="168">
        <f t="shared" si="44"/>
        <v>0</v>
      </c>
      <c r="CI52" s="168">
        <f t="shared" si="45"/>
        <v>0</v>
      </c>
      <c r="CJ52" s="168">
        <f t="shared" si="46"/>
        <v>0</v>
      </c>
      <c r="CK52" s="395"/>
      <c r="CL52" s="374">
        <f t="shared" si="47"/>
        <v>0</v>
      </c>
      <c r="CM52" s="374">
        <f t="shared" si="48"/>
        <v>0</v>
      </c>
      <c r="CN52" s="395"/>
      <c r="CO52" s="168">
        <f t="shared" si="49"/>
        <v>0</v>
      </c>
      <c r="CP52" s="168">
        <f t="shared" si="50"/>
        <v>0</v>
      </c>
      <c r="CQ52" s="168">
        <f t="shared" si="51"/>
        <v>0</v>
      </c>
      <c r="CR52" s="168">
        <f t="shared" si="52"/>
        <v>0</v>
      </c>
      <c r="CS52" s="168">
        <f t="shared" si="53"/>
        <v>0</v>
      </c>
      <c r="CT52" s="168">
        <f t="shared" si="54"/>
        <v>0</v>
      </c>
      <c r="CU52" s="168">
        <f t="shared" si="55"/>
        <v>0</v>
      </c>
      <c r="CV52" s="168">
        <f t="shared" si="56"/>
        <v>0</v>
      </c>
      <c r="CW52" s="8"/>
    </row>
    <row r="53" spans="1:101" s="7" customFormat="1" ht="30" customHeight="1">
      <c r="A53" s="297"/>
      <c r="B53" s="93"/>
      <c r="C53" s="586"/>
      <c r="D53" s="586"/>
      <c r="E53" s="586"/>
      <c r="F53" s="586"/>
      <c r="G53" s="586"/>
      <c r="H53" s="586"/>
      <c r="I53" s="586"/>
      <c r="J53" s="296"/>
      <c r="K53" s="296"/>
      <c r="L53" s="296"/>
      <c r="M53" s="296"/>
      <c r="N53" s="296"/>
      <c r="O53" s="296"/>
      <c r="P53" s="296"/>
      <c r="Q53" s="296"/>
      <c r="R53" s="298"/>
      <c r="S53" s="296"/>
      <c r="T53" s="91"/>
      <c r="U53" s="141"/>
      <c r="V53" s="92"/>
      <c r="W53" s="296"/>
      <c r="X53" s="296"/>
      <c r="Y53" s="491"/>
      <c r="Z53" s="296"/>
      <c r="AA53" s="296"/>
      <c r="AB53" s="296"/>
      <c r="AC53" s="92"/>
      <c r="AD53" s="92"/>
      <c r="AE53" s="141"/>
      <c r="AG53" s="144"/>
      <c r="AH53" s="144"/>
      <c r="AJ53" s="233"/>
      <c r="AK53" s="160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91"/>
      <c r="BF53" s="389"/>
      <c r="BG53" s="189"/>
      <c r="BH53" s="389"/>
      <c r="BI53" s="189"/>
      <c r="BJ53" s="389"/>
      <c r="BK53" s="189"/>
      <c r="BL53" s="381"/>
      <c r="BM53" s="10"/>
      <c r="BN53" s="381"/>
      <c r="BO53" s="189"/>
      <c r="BP53" s="383"/>
      <c r="BQ53" s="189"/>
      <c r="BR53" s="383"/>
      <c r="BS53" s="189"/>
      <c r="BT53" s="383"/>
      <c r="BU53" s="189"/>
      <c r="BV53" s="383"/>
      <c r="BW53" s="189"/>
      <c r="BX53" s="383"/>
      <c r="BY53" s="189"/>
      <c r="BZ53" s="383"/>
      <c r="CA53" s="189"/>
      <c r="CB53" s="418"/>
      <c r="CC53" s="168"/>
      <c r="CD53" s="168"/>
      <c r="CE53" s="168"/>
      <c r="CF53" s="168"/>
      <c r="CG53" s="168"/>
      <c r="CH53" s="168"/>
      <c r="CI53" s="168"/>
      <c r="CJ53" s="168"/>
      <c r="CK53" s="395"/>
      <c r="CL53" s="374"/>
      <c r="CM53" s="374"/>
      <c r="CN53" s="395"/>
      <c r="CO53" s="168"/>
      <c r="CP53" s="168"/>
      <c r="CQ53" s="168"/>
      <c r="CR53" s="168"/>
      <c r="CS53" s="168"/>
      <c r="CT53" s="168"/>
      <c r="CU53" s="168"/>
      <c r="CV53" s="168"/>
      <c r="CW53" s="91"/>
    </row>
    <row r="54" spans="1:101" s="7" customFormat="1" ht="40" customHeight="1">
      <c r="A54" s="157"/>
      <c r="B54" s="299"/>
      <c r="C54" s="300" t="s">
        <v>558</v>
      </c>
      <c r="D54" s="312" t="s">
        <v>559</v>
      </c>
      <c r="E54" s="142" t="s">
        <v>81</v>
      </c>
      <c r="F54" s="142" t="s">
        <v>79</v>
      </c>
      <c r="G54" s="142">
        <v>6</v>
      </c>
      <c r="H54" s="301" t="s">
        <v>560</v>
      </c>
      <c r="I54" s="302">
        <v>77.25</v>
      </c>
      <c r="J54" s="265"/>
      <c r="K54" s="267"/>
      <c r="L54" s="266"/>
      <c r="M54" s="265"/>
      <c r="N54" s="267"/>
      <c r="O54" s="269"/>
      <c r="P54" s="269"/>
      <c r="Q54" s="268"/>
      <c r="R54" s="269"/>
      <c r="S54" s="269"/>
      <c r="T54" s="269"/>
      <c r="U54" s="270"/>
      <c r="V54" s="269"/>
      <c r="W54" s="269"/>
      <c r="X54" s="314"/>
      <c r="Y54" s="493"/>
      <c r="Z54" s="314"/>
      <c r="AA54" s="314"/>
      <c r="AB54" s="314"/>
      <c r="AC54" s="315">
        <f>SUM(J54:AB54)*I54</f>
        <v>0</v>
      </c>
      <c r="AD54" s="303" t="str">
        <f t="shared" si="5"/>
        <v>No</v>
      </c>
      <c r="AE54" s="304" t="str">
        <f>IF(A54="New","Yes","No")</f>
        <v>No</v>
      </c>
      <c r="AG54" s="116">
        <v>1</v>
      </c>
      <c r="AH54" s="117">
        <f t="shared" si="7"/>
        <v>0</v>
      </c>
      <c r="AJ54" s="233">
        <v>3.1</v>
      </c>
      <c r="AK54" s="160">
        <f t="shared" si="8"/>
        <v>0</v>
      </c>
      <c r="AL54" s="159">
        <f t="shared" si="9"/>
        <v>0</v>
      </c>
      <c r="AM54" s="159">
        <f t="shared" si="10"/>
        <v>0</v>
      </c>
      <c r="AN54" s="159">
        <f t="shared" si="11"/>
        <v>0</v>
      </c>
      <c r="AO54" s="159">
        <f t="shared" si="12"/>
        <v>0</v>
      </c>
      <c r="AP54" s="159">
        <f t="shared" si="13"/>
        <v>0</v>
      </c>
      <c r="AQ54" s="159">
        <f t="shared" si="14"/>
        <v>0</v>
      </c>
      <c r="AR54" s="159">
        <f t="shared" si="15"/>
        <v>0</v>
      </c>
      <c r="AS54" s="159">
        <f t="shared" si="16"/>
        <v>0</v>
      </c>
      <c r="AT54" s="159">
        <f t="shared" si="17"/>
        <v>0</v>
      </c>
      <c r="AU54" s="159">
        <f t="shared" si="18"/>
        <v>0</v>
      </c>
      <c r="AV54" s="159">
        <f t="shared" si="19"/>
        <v>0</v>
      </c>
      <c r="AW54" s="159">
        <f t="shared" si="20"/>
        <v>0</v>
      </c>
      <c r="AX54" s="159">
        <f t="shared" si="21"/>
        <v>0</v>
      </c>
      <c r="AY54" s="159">
        <f t="shared" si="22"/>
        <v>0</v>
      </c>
      <c r="AZ54" s="159">
        <f t="shared" si="23"/>
        <v>0</v>
      </c>
      <c r="BA54" s="159">
        <f t="shared" si="24"/>
        <v>0</v>
      </c>
      <c r="BB54" s="159">
        <f t="shared" si="25"/>
        <v>0</v>
      </c>
      <c r="BC54" s="159">
        <f t="shared" si="26"/>
        <v>0</v>
      </c>
      <c r="BD54" s="159">
        <f t="shared" si="27"/>
        <v>0</v>
      </c>
      <c r="BE54" s="233">
        <v>1</v>
      </c>
      <c r="BF54" s="390">
        <v>12</v>
      </c>
      <c r="BG54" s="189">
        <f t="shared" si="28"/>
        <v>0</v>
      </c>
      <c r="BH54" s="390"/>
      <c r="BI54" s="189">
        <f t="shared" si="29"/>
        <v>0</v>
      </c>
      <c r="BJ54" s="390"/>
      <c r="BK54" s="189">
        <f t="shared" si="30"/>
        <v>0</v>
      </c>
      <c r="BL54" s="394"/>
      <c r="BM54" s="189">
        <f>SUM($J54:$X54)*BL54</f>
        <v>0</v>
      </c>
      <c r="BN54" s="394"/>
      <c r="BO54" s="189">
        <f t="shared" si="32"/>
        <v>0</v>
      </c>
      <c r="BP54" s="383"/>
      <c r="BQ54" s="189">
        <f t="shared" si="33"/>
        <v>0</v>
      </c>
      <c r="BR54" s="383"/>
      <c r="BS54" s="189">
        <f t="shared" si="34"/>
        <v>0</v>
      </c>
      <c r="BT54" s="383"/>
      <c r="BU54" s="189">
        <f t="shared" si="35"/>
        <v>0</v>
      </c>
      <c r="BV54" s="383"/>
      <c r="BW54" s="189">
        <f t="shared" si="36"/>
        <v>0</v>
      </c>
      <c r="BX54" s="383"/>
      <c r="BY54" s="189">
        <f t="shared" si="37"/>
        <v>0</v>
      </c>
      <c r="BZ54" s="383"/>
      <c r="CA54" s="189">
        <f t="shared" si="38"/>
        <v>0</v>
      </c>
      <c r="CB54" s="394"/>
      <c r="CC54" s="168">
        <f t="shared" si="39"/>
        <v>0</v>
      </c>
      <c r="CD54" s="168">
        <f t="shared" si="40"/>
        <v>0</v>
      </c>
      <c r="CE54" s="168">
        <f t="shared" si="41"/>
        <v>0</v>
      </c>
      <c r="CF54" s="168">
        <f t="shared" si="42"/>
        <v>0</v>
      </c>
      <c r="CG54" s="168">
        <f t="shared" si="43"/>
        <v>0</v>
      </c>
      <c r="CH54" s="168">
        <f t="shared" si="44"/>
        <v>0</v>
      </c>
      <c r="CI54" s="168">
        <f t="shared" si="45"/>
        <v>0</v>
      </c>
      <c r="CJ54" s="168">
        <f t="shared" si="46"/>
        <v>0</v>
      </c>
      <c r="CK54" s="395"/>
      <c r="CL54" s="374">
        <f t="shared" si="47"/>
        <v>0</v>
      </c>
      <c r="CM54" s="374">
        <f t="shared" si="48"/>
        <v>0</v>
      </c>
      <c r="CN54" s="395"/>
      <c r="CO54" s="168">
        <f t="shared" si="49"/>
        <v>0</v>
      </c>
      <c r="CP54" s="168">
        <f t="shared" si="50"/>
        <v>0</v>
      </c>
      <c r="CQ54" s="168">
        <f t="shared" si="51"/>
        <v>0</v>
      </c>
      <c r="CR54" s="168">
        <f t="shared" si="52"/>
        <v>0</v>
      </c>
      <c r="CS54" s="168">
        <f t="shared" si="53"/>
        <v>0</v>
      </c>
      <c r="CT54" s="168">
        <f t="shared" si="54"/>
        <v>0</v>
      </c>
      <c r="CU54" s="168">
        <f t="shared" si="55"/>
        <v>0</v>
      </c>
      <c r="CV54" s="168">
        <f t="shared" si="56"/>
        <v>0</v>
      </c>
      <c r="CW54" s="91"/>
    </row>
    <row r="55" spans="1:101" s="7" customFormat="1" ht="40" customHeight="1">
      <c r="A55" s="164"/>
      <c r="B55" s="28"/>
      <c r="C55" s="305" t="s">
        <v>561</v>
      </c>
      <c r="D55" s="306"/>
      <c r="E55" s="307" t="s">
        <v>167</v>
      </c>
      <c r="F55" s="307" t="s">
        <v>79</v>
      </c>
      <c r="G55" s="307">
        <v>10</v>
      </c>
      <c r="H55" s="308" t="s">
        <v>560</v>
      </c>
      <c r="I55" s="309">
        <v>53.56</v>
      </c>
      <c r="J55" s="349"/>
      <c r="K55" s="350"/>
      <c r="L55" s="351"/>
      <c r="M55" s="349"/>
      <c r="N55" s="350"/>
      <c r="O55" s="352"/>
      <c r="P55" s="352"/>
      <c r="Q55" s="352"/>
      <c r="R55" s="352"/>
      <c r="S55" s="352"/>
      <c r="T55" s="352"/>
      <c r="U55" s="352"/>
      <c r="V55" s="352"/>
      <c r="W55" s="352"/>
      <c r="X55" s="475"/>
      <c r="Y55" s="494"/>
      <c r="Z55" s="475"/>
      <c r="AA55" s="475"/>
      <c r="AB55" s="475"/>
      <c r="AC55" s="367">
        <f>SUM(J55:AB55)*I55</f>
        <v>0</v>
      </c>
      <c r="AD55" s="310" t="str">
        <f t="shared" si="5"/>
        <v>No</v>
      </c>
      <c r="AE55" s="311" t="str">
        <f>IF(A55="New","Yes","No")</f>
        <v>No</v>
      </c>
      <c r="AG55" s="120">
        <v>1</v>
      </c>
      <c r="AH55" s="121">
        <f t="shared" si="7"/>
        <v>0</v>
      </c>
      <c r="AJ55" s="233">
        <v>1.1000000000000001</v>
      </c>
      <c r="AK55" s="160">
        <f t="shared" si="8"/>
        <v>0</v>
      </c>
      <c r="AL55" s="159">
        <f t="shared" si="9"/>
        <v>0</v>
      </c>
      <c r="AM55" s="159">
        <f t="shared" si="10"/>
        <v>0</v>
      </c>
      <c r="AN55" s="159">
        <f t="shared" si="11"/>
        <v>0</v>
      </c>
      <c r="AO55" s="159">
        <f t="shared" si="12"/>
        <v>0</v>
      </c>
      <c r="AP55" s="159">
        <f t="shared" si="13"/>
        <v>0</v>
      </c>
      <c r="AQ55" s="159">
        <f t="shared" si="14"/>
        <v>0</v>
      </c>
      <c r="AR55" s="159">
        <f t="shared" si="15"/>
        <v>0</v>
      </c>
      <c r="AS55" s="159">
        <f t="shared" si="16"/>
        <v>0</v>
      </c>
      <c r="AT55" s="159">
        <f t="shared" si="17"/>
        <v>0</v>
      </c>
      <c r="AU55" s="159">
        <f t="shared" si="18"/>
        <v>0</v>
      </c>
      <c r="AV55" s="159">
        <f t="shared" si="19"/>
        <v>0</v>
      </c>
      <c r="AW55" s="159">
        <f t="shared" si="20"/>
        <v>0</v>
      </c>
      <c r="AX55" s="159">
        <f t="shared" si="21"/>
        <v>0</v>
      </c>
      <c r="AY55" s="159">
        <f t="shared" si="22"/>
        <v>0</v>
      </c>
      <c r="AZ55" s="159">
        <f t="shared" si="23"/>
        <v>0</v>
      </c>
      <c r="BA55" s="159">
        <f t="shared" si="24"/>
        <v>0</v>
      </c>
      <c r="BB55" s="159">
        <f t="shared" si="25"/>
        <v>0</v>
      </c>
      <c r="BC55" s="159">
        <f t="shared" si="26"/>
        <v>0</v>
      </c>
      <c r="BD55" s="159">
        <f t="shared" si="27"/>
        <v>0</v>
      </c>
      <c r="BE55" s="233">
        <v>1</v>
      </c>
      <c r="BF55" s="388">
        <v>20</v>
      </c>
      <c r="BG55" s="189">
        <f t="shared" si="28"/>
        <v>0</v>
      </c>
      <c r="BH55" s="388"/>
      <c r="BI55" s="189">
        <f t="shared" si="29"/>
        <v>0</v>
      </c>
      <c r="BJ55" s="388"/>
      <c r="BK55" s="189">
        <f t="shared" si="30"/>
        <v>0</v>
      </c>
      <c r="BL55" s="380"/>
      <c r="BM55" s="189">
        <f>SUM($J55:$X55)*BL55</f>
        <v>0</v>
      </c>
      <c r="BN55" s="380">
        <v>10</v>
      </c>
      <c r="BO55" s="189">
        <f t="shared" si="32"/>
        <v>0</v>
      </c>
      <c r="BP55" s="383"/>
      <c r="BQ55" s="189">
        <f t="shared" si="33"/>
        <v>0</v>
      </c>
      <c r="BR55" s="383"/>
      <c r="BS55" s="189">
        <f t="shared" si="34"/>
        <v>0</v>
      </c>
      <c r="BT55" s="383"/>
      <c r="BU55" s="189">
        <f t="shared" si="35"/>
        <v>0</v>
      </c>
      <c r="BV55" s="383"/>
      <c r="BW55" s="189">
        <f t="shared" si="36"/>
        <v>0</v>
      </c>
      <c r="BX55" s="383"/>
      <c r="BY55" s="189">
        <f t="shared" si="37"/>
        <v>0</v>
      </c>
      <c r="BZ55" s="383"/>
      <c r="CA55" s="189">
        <f t="shared" si="38"/>
        <v>0</v>
      </c>
      <c r="CB55" s="394"/>
      <c r="CC55" s="168">
        <f t="shared" si="39"/>
        <v>0</v>
      </c>
      <c r="CD55" s="168">
        <f t="shared" si="40"/>
        <v>0</v>
      </c>
      <c r="CE55" s="168">
        <f t="shared" si="41"/>
        <v>0</v>
      </c>
      <c r="CF55" s="168">
        <f t="shared" si="42"/>
        <v>0</v>
      </c>
      <c r="CG55" s="168">
        <f t="shared" si="43"/>
        <v>0</v>
      </c>
      <c r="CH55" s="168">
        <f t="shared" si="44"/>
        <v>0</v>
      </c>
      <c r="CI55" s="168">
        <f t="shared" si="45"/>
        <v>0</v>
      </c>
      <c r="CJ55" s="168">
        <f t="shared" si="46"/>
        <v>0</v>
      </c>
      <c r="CK55" s="395"/>
      <c r="CL55" s="374">
        <f t="shared" si="47"/>
        <v>0</v>
      </c>
      <c r="CM55" s="374">
        <f t="shared" si="48"/>
        <v>0</v>
      </c>
      <c r="CN55" s="395"/>
      <c r="CO55" s="168">
        <f t="shared" si="49"/>
        <v>0</v>
      </c>
      <c r="CP55" s="168">
        <f t="shared" si="50"/>
        <v>0</v>
      </c>
      <c r="CQ55" s="168">
        <f t="shared" si="51"/>
        <v>0</v>
      </c>
      <c r="CR55" s="168">
        <f t="shared" si="52"/>
        <v>0</v>
      </c>
      <c r="CS55" s="168">
        <f t="shared" si="53"/>
        <v>0</v>
      </c>
      <c r="CT55" s="168">
        <f t="shared" si="54"/>
        <v>0</v>
      </c>
      <c r="CU55" s="168">
        <f t="shared" si="55"/>
        <v>0</v>
      </c>
      <c r="CV55" s="168">
        <f t="shared" si="56"/>
        <v>0</v>
      </c>
      <c r="CW55" s="91"/>
    </row>
  </sheetData>
  <sheetProtection algorithmName="SHA-512" hashValue="6ULiJvTJZRFvxy8vv4OzPbAAMlimfswPW5Xcr5WqTToHxm80SSZSUlkf6n3DWWVSNlKMj74T6MqYEPbHBOIKBw==" saltValue="5fCauXxQbAQrD7A0BziiMg==" spinCount="100000" sheet="1" autoFilter="0"/>
  <autoFilter ref="AD8:AE52" xr:uid="{00000000-0009-0000-0000-000003000000}"/>
  <mergeCells count="9">
    <mergeCell ref="C53:I53"/>
    <mergeCell ref="AC2:AD2"/>
    <mergeCell ref="CX14:CX15"/>
    <mergeCell ref="Y1:AB4"/>
    <mergeCell ref="A2:B5"/>
    <mergeCell ref="K1:L1"/>
    <mergeCell ref="K2:L2"/>
    <mergeCell ref="K3:L3"/>
    <mergeCell ref="CW3:CW5"/>
  </mergeCells>
  <conditionalFormatting sqref="J12:J52">
    <cfRule type="notContainsBlanks" dxfId="44" priority="11">
      <formula>LEN(TRIM(J12))&gt;0</formula>
    </cfRule>
  </conditionalFormatting>
  <conditionalFormatting sqref="J54:J55">
    <cfRule type="notContainsBlanks" dxfId="43" priority="26">
      <formula>LEN(TRIM(J54))&gt;0</formula>
    </cfRule>
  </conditionalFormatting>
  <conditionalFormatting sqref="K12:K52">
    <cfRule type="notContainsBlanks" dxfId="42" priority="13">
      <formula>LEN(TRIM(K12))&gt;0</formula>
    </cfRule>
  </conditionalFormatting>
  <conditionalFormatting sqref="K54:K55">
    <cfRule type="notContainsBlanks" dxfId="41" priority="28">
      <formula>LEN(TRIM(K54))&gt;0</formula>
    </cfRule>
  </conditionalFormatting>
  <conditionalFormatting sqref="L12:L52">
    <cfRule type="notContainsBlanks" dxfId="40" priority="14">
      <formula>LEN(TRIM(L12))&gt;0</formula>
    </cfRule>
  </conditionalFormatting>
  <conditionalFormatting sqref="L54:L55">
    <cfRule type="notContainsBlanks" dxfId="39" priority="29">
      <formula>LEN(TRIM(L54))&gt;0</formula>
    </cfRule>
  </conditionalFormatting>
  <conditionalFormatting sqref="M12:M52">
    <cfRule type="notContainsBlanks" dxfId="38" priority="15">
      <formula>LEN(TRIM(M12))&gt;0</formula>
    </cfRule>
  </conditionalFormatting>
  <conditionalFormatting sqref="M54:M55">
    <cfRule type="notContainsBlanks" dxfId="37" priority="30">
      <formula>LEN(TRIM(M54))&gt;0</formula>
    </cfRule>
  </conditionalFormatting>
  <conditionalFormatting sqref="N12:N52">
    <cfRule type="notContainsBlanks" dxfId="36" priority="16">
      <formula>LEN(TRIM(N12))&gt;0</formula>
    </cfRule>
  </conditionalFormatting>
  <conditionalFormatting sqref="N54:N55">
    <cfRule type="notContainsBlanks" dxfId="35" priority="31">
      <formula>LEN(TRIM(N54))&gt;0</formula>
    </cfRule>
  </conditionalFormatting>
  <conditionalFormatting sqref="O12:O52">
    <cfRule type="notContainsBlanks" dxfId="34" priority="6">
      <formula>LEN(TRIM(O12))&gt;0</formula>
    </cfRule>
  </conditionalFormatting>
  <conditionalFormatting sqref="O54:O55">
    <cfRule type="notContainsBlanks" dxfId="33" priority="21">
      <formula>LEN(TRIM(O54))&gt;0</formula>
    </cfRule>
  </conditionalFormatting>
  <conditionalFormatting sqref="O12:P52">
    <cfRule type="notContainsBlanks" dxfId="32" priority="20">
      <formula>LEN(TRIM(O12))&gt;0</formula>
    </cfRule>
  </conditionalFormatting>
  <conditionalFormatting sqref="O54:P55">
    <cfRule type="notContainsBlanks" dxfId="31" priority="35">
      <formula>LEN(TRIM(O54))&gt;0</formula>
    </cfRule>
  </conditionalFormatting>
  <conditionalFormatting sqref="Q12:Q52">
    <cfRule type="notContainsBlanks" dxfId="30" priority="9">
      <formula>LEN(TRIM(Q12))&gt;0</formula>
    </cfRule>
  </conditionalFormatting>
  <conditionalFormatting sqref="Q54:Q55">
    <cfRule type="notContainsBlanks" dxfId="29" priority="24">
      <formula>LEN(TRIM(Q54))&gt;0</formula>
    </cfRule>
  </conditionalFormatting>
  <conditionalFormatting sqref="R12:R52">
    <cfRule type="notContainsBlanks" dxfId="28" priority="8">
      <formula>LEN(TRIM(R12))&gt;0</formula>
    </cfRule>
  </conditionalFormatting>
  <conditionalFormatting sqref="R54:R55">
    <cfRule type="notContainsBlanks" dxfId="27" priority="23">
      <formula>LEN(TRIM(R54))&gt;0</formula>
    </cfRule>
  </conditionalFormatting>
  <conditionalFormatting sqref="S12:S52">
    <cfRule type="notContainsBlanks" dxfId="26" priority="7">
      <formula>LEN(TRIM(S12))&gt;0</formula>
    </cfRule>
  </conditionalFormatting>
  <conditionalFormatting sqref="S54:S55">
    <cfRule type="notContainsBlanks" dxfId="25" priority="22">
      <formula>LEN(TRIM(S54))&gt;0</formula>
    </cfRule>
  </conditionalFormatting>
  <conditionalFormatting sqref="S12:T52">
    <cfRule type="notContainsBlanks" dxfId="24" priority="19">
      <formula>LEN(TRIM(S12))&gt;0</formula>
    </cfRule>
  </conditionalFormatting>
  <conditionalFormatting sqref="S54:T55">
    <cfRule type="notContainsBlanks" dxfId="23" priority="34">
      <formula>LEN(TRIM(S54))&gt;0</formula>
    </cfRule>
  </conditionalFormatting>
  <conditionalFormatting sqref="U12:U52">
    <cfRule type="notContainsBlanks" dxfId="22" priority="17">
      <formula>LEN(TRIM(U12))&gt;0</formula>
    </cfRule>
  </conditionalFormatting>
  <conditionalFormatting sqref="U54:U55">
    <cfRule type="notContainsBlanks" dxfId="21" priority="32">
      <formula>LEN(TRIM(U54))&gt;0</formula>
    </cfRule>
  </conditionalFormatting>
  <conditionalFormatting sqref="V12:V52">
    <cfRule type="notContainsBlanks" dxfId="20" priority="12">
      <formula>LEN(TRIM(V12))&gt;0</formula>
    </cfRule>
  </conditionalFormatting>
  <conditionalFormatting sqref="V54:V55">
    <cfRule type="notContainsBlanks" dxfId="19" priority="27">
      <formula>LEN(TRIM(V54))&gt;0</formula>
    </cfRule>
  </conditionalFormatting>
  <conditionalFormatting sqref="W12:W52">
    <cfRule type="notContainsBlanks" dxfId="18" priority="10">
      <formula>LEN(TRIM(W12))&gt;0</formula>
    </cfRule>
  </conditionalFormatting>
  <conditionalFormatting sqref="W54:W55">
    <cfRule type="notContainsBlanks" dxfId="17" priority="25">
      <formula>LEN(TRIM(W54))&gt;0</formula>
    </cfRule>
  </conditionalFormatting>
  <conditionalFormatting sqref="X12:X55">
    <cfRule type="notContainsBlanks" dxfId="16" priority="4">
      <formula>LEN(TRIM(X12))&gt;0</formula>
    </cfRule>
  </conditionalFormatting>
  <conditionalFormatting sqref="Y12:Y55">
    <cfRule type="notContainsBlanks" dxfId="15" priority="5">
      <formula>LEN(TRIM(Y12))&gt;0</formula>
    </cfRule>
  </conditionalFormatting>
  <conditionalFormatting sqref="Z12:Z55">
    <cfRule type="notContainsBlanks" dxfId="14" priority="3">
      <formula>LEN(TRIM(Z12))&gt;0</formula>
    </cfRule>
  </conditionalFormatting>
  <conditionalFormatting sqref="AA12:AA55">
    <cfRule type="notContainsBlanks" dxfId="13" priority="2">
      <formula>LEN(TRIM(AA12))&gt;0</formula>
    </cfRule>
  </conditionalFormatting>
  <conditionalFormatting sqref="AB12:AB55">
    <cfRule type="notContainsBlanks" dxfId="12" priority="1">
      <formula>LEN(TRIM(AB12))&gt;0</formula>
    </cfRule>
  </conditionalFormatting>
  <pageMargins left="0.25" right="0.25" top="0.75" bottom="0.75" header="0.3" footer="0.3"/>
  <pageSetup paperSize="9" scale="52" fitToHeight="0" orientation="landscape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49"/>
  <sheetViews>
    <sheetView showGridLines="0" zoomScale="90" zoomScaleNormal="90" workbookViewId="0">
      <selection activeCell="L15" sqref="L15"/>
    </sheetView>
  </sheetViews>
  <sheetFormatPr baseColWidth="10" defaultColWidth="12.1640625" defaultRowHeight="23.25" customHeight="1"/>
  <cols>
    <col min="1" max="1" width="8.83203125" style="58" customWidth="1"/>
    <col min="2" max="2" width="3.6640625" style="58" customWidth="1"/>
    <col min="3" max="4" width="5.33203125" style="56" customWidth="1"/>
    <col min="5" max="18" width="5.33203125" style="55" customWidth="1"/>
    <col min="19" max="19" width="5.6640625" style="55" customWidth="1"/>
    <col min="20" max="21" width="5.33203125" style="55" customWidth="1"/>
    <col min="22" max="23" width="6.1640625" style="55" customWidth="1"/>
    <col min="24" max="24" width="6.33203125" style="56" customWidth="1"/>
    <col min="25" max="25" width="3.6640625" style="56" customWidth="1"/>
    <col min="26" max="16384" width="12.1640625" style="56"/>
  </cols>
  <sheetData>
    <row r="1" spans="1:24" ht="29.25" customHeight="1">
      <c r="A1" s="579" t="s">
        <v>223</v>
      </c>
      <c r="B1" s="579"/>
      <c r="C1" s="579"/>
      <c r="D1" s="579"/>
      <c r="E1" s="579"/>
      <c r="F1" s="579"/>
      <c r="H1" s="154" t="s">
        <v>17</v>
      </c>
      <c r="I1" s="154"/>
      <c r="J1" s="154"/>
      <c r="K1" s="154"/>
      <c r="L1" s="154"/>
      <c r="M1" s="154"/>
      <c r="N1" s="101" t="s">
        <v>4</v>
      </c>
    </row>
    <row r="2" spans="1:24" ht="21" customHeight="1">
      <c r="A2" s="579"/>
      <c r="B2" s="579"/>
      <c r="C2" s="579"/>
      <c r="D2" s="579"/>
      <c r="E2" s="579"/>
      <c r="F2" s="579"/>
      <c r="G2" s="56"/>
      <c r="H2" s="580">
        <f>V8</f>
        <v>0</v>
      </c>
      <c r="I2" s="580"/>
      <c r="J2" s="580"/>
      <c r="K2" s="580"/>
      <c r="L2" s="580"/>
      <c r="M2" s="276"/>
      <c r="N2" s="581">
        <f>'GOOD PE'!K3</f>
        <v>0</v>
      </c>
      <c r="O2" s="581"/>
      <c r="P2" s="581"/>
      <c r="Q2" s="581"/>
      <c r="R2" s="581"/>
      <c r="S2" s="581"/>
      <c r="T2" s="581"/>
      <c r="U2" s="581"/>
      <c r="V2" s="581"/>
    </row>
    <row r="3" spans="1:24" ht="6.5" customHeight="1">
      <c r="A3" s="96"/>
      <c r="B3" s="96"/>
      <c r="C3" s="96"/>
      <c r="D3" s="96"/>
      <c r="E3" s="66"/>
      <c r="F3" s="67"/>
      <c r="G3" s="68"/>
      <c r="H3" s="100"/>
      <c r="I3" s="100"/>
      <c r="J3" s="100"/>
      <c r="K3" s="100"/>
      <c r="L3" s="100"/>
      <c r="M3" s="100"/>
      <c r="N3" s="99"/>
      <c r="O3" s="99"/>
      <c r="P3" s="99"/>
      <c r="Q3" s="99"/>
      <c r="R3" s="99"/>
      <c r="S3" s="99"/>
      <c r="T3" s="99"/>
      <c r="U3" s="99"/>
      <c r="V3" s="99"/>
    </row>
    <row r="4" spans="1:24" ht="17.5" customHeight="1">
      <c r="A4" s="582" t="s">
        <v>62</v>
      </c>
      <c r="B4" s="582"/>
      <c r="C4" s="582"/>
      <c r="O4" s="583" t="s">
        <v>224</v>
      </c>
      <c r="P4" s="583"/>
      <c r="Q4" s="583"/>
      <c r="R4" s="583"/>
      <c r="S4" s="583"/>
      <c r="T4" s="583"/>
      <c r="U4" s="583"/>
      <c r="V4" s="583"/>
      <c r="W4" s="583"/>
      <c r="X4" s="583"/>
    </row>
    <row r="5" spans="1:24" ht="55.5" customHeight="1">
      <c r="A5" s="574"/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6"/>
      <c r="O5" s="577"/>
      <c r="P5" s="577"/>
      <c r="Q5" s="577"/>
      <c r="R5" s="577"/>
      <c r="S5" s="577"/>
      <c r="T5" s="577"/>
      <c r="U5" s="577"/>
      <c r="V5" s="577"/>
      <c r="W5" s="577"/>
      <c r="X5" s="578"/>
    </row>
    <row r="6" spans="1:24" customFormat="1" ht="8.25" customHeight="1">
      <c r="A6" s="57"/>
      <c r="B6" s="57"/>
      <c r="V6" s="55"/>
      <c r="W6" s="55"/>
      <c r="X6" s="56"/>
    </row>
    <row r="7" spans="1:24" ht="76.5" customHeight="1">
      <c r="A7" s="323" t="s">
        <v>14</v>
      </c>
      <c r="B7" s="597" t="s">
        <v>88</v>
      </c>
      <c r="C7" s="513" t="str">
        <f>'GOOD PE'!J8</f>
        <v>BLACK              RAL 9005</v>
      </c>
      <c r="D7" s="506" t="str">
        <f>'GOOD PE'!K8</f>
        <v>WHITE</v>
      </c>
      <c r="E7" s="506" t="str">
        <f>'GOOD PE'!L8</f>
        <v xml:space="preserve">RED                RAL 3000 </v>
      </c>
      <c r="F7" s="506" t="str">
        <f>'GOOD PE'!M8</f>
        <v xml:space="preserve">YELLOW       RAL 1018 </v>
      </c>
      <c r="G7" s="506" t="str">
        <f>'GOOD PE'!N8</f>
        <v>BLUE             RAL 5015</v>
      </c>
      <c r="H7" s="506" t="str">
        <f>'GOOD PE'!O8</f>
        <v>BRIGHT
GREEN          RAL 6018</v>
      </c>
      <c r="I7" s="506" t="str">
        <f>'GOOD PE'!P8</f>
        <v>PURE 
GREEN
RAL 6037</v>
      </c>
      <c r="J7" s="506" t="str">
        <f>'GOOD PE'!Q8</f>
        <v>APRICOT
ORANGE 
RAL 1033</v>
      </c>
      <c r="K7" s="506" t="str">
        <f>'GOOD PE'!R8</f>
        <v>DEEP ORANGE          
RAL 2011</v>
      </c>
      <c r="L7" s="506" t="str">
        <f>'GOOD PE'!S8</f>
        <v>PINK             RAL 4003</v>
      </c>
      <c r="M7" s="506" t="str">
        <f>'GOOD PE'!T8</f>
        <v>GREY  
RAL 7001</v>
      </c>
      <c r="N7" s="506" t="str">
        <f>'GOOD PE'!U8</f>
        <v>PURPLE   nS4050-R60B/M</v>
      </c>
      <c r="O7" s="506" t="str">
        <f>'GOOD PE'!V8</f>
        <v>MINT   
RAL 6027</v>
      </c>
      <c r="P7" s="506" t="str">
        <f>'GOOD PE'!W8</f>
        <v>DEEP ROSE 
RAL 4008</v>
      </c>
      <c r="Q7" s="507" t="str">
        <f>'GOOD PE'!X8</f>
        <v>BROWN
RAL 8003</v>
      </c>
      <c r="R7" s="522" t="str">
        <f>'GOOD PE'!Y8</f>
        <v>FLUORO PINK</v>
      </c>
      <c r="S7" s="506" t="str">
        <f>'GOOD PE'!Z8</f>
        <v>FLUORO ORANGE</v>
      </c>
      <c r="T7" s="506" t="str">
        <f>'GOOD PE'!AA8</f>
        <v>FLUORO YELLOW</v>
      </c>
      <c r="U7" s="507" t="str">
        <f>'GOOD PE'!AB8</f>
        <v>FLUORO GREEN</v>
      </c>
      <c r="V7" s="510" t="s">
        <v>16</v>
      </c>
      <c r="W7" s="324" t="s">
        <v>66</v>
      </c>
      <c r="X7" s="324" t="s">
        <v>67</v>
      </c>
    </row>
    <row r="8" spans="1:24" ht="25.5" customHeight="1" thickBot="1">
      <c r="A8" s="362" t="s">
        <v>595</v>
      </c>
      <c r="B8" s="598"/>
      <c r="C8" s="514">
        <f t="shared" ref="C8:V8" si="0">SUM(C9:C49)</f>
        <v>0</v>
      </c>
      <c r="D8" s="357">
        <f t="shared" si="0"/>
        <v>0</v>
      </c>
      <c r="E8" s="357">
        <f t="shared" si="0"/>
        <v>0</v>
      </c>
      <c r="F8" s="357">
        <f t="shared" si="0"/>
        <v>0</v>
      </c>
      <c r="G8" s="357">
        <f t="shared" si="0"/>
        <v>0</v>
      </c>
      <c r="H8" s="357">
        <f t="shared" si="0"/>
        <v>0</v>
      </c>
      <c r="I8" s="357">
        <f t="shared" si="0"/>
        <v>0</v>
      </c>
      <c r="J8" s="357">
        <f t="shared" si="0"/>
        <v>0</v>
      </c>
      <c r="K8" s="357">
        <f t="shared" si="0"/>
        <v>0</v>
      </c>
      <c r="L8" s="357">
        <f t="shared" si="0"/>
        <v>0</v>
      </c>
      <c r="M8" s="357">
        <f t="shared" si="0"/>
        <v>0</v>
      </c>
      <c r="N8" s="357">
        <f t="shared" si="0"/>
        <v>0</v>
      </c>
      <c r="O8" s="357">
        <f t="shared" si="0"/>
        <v>0</v>
      </c>
      <c r="P8" s="357">
        <f t="shared" si="0"/>
        <v>0</v>
      </c>
      <c r="Q8" s="508">
        <f t="shared" si="0"/>
        <v>0</v>
      </c>
      <c r="R8" s="523">
        <f t="shared" si="0"/>
        <v>0</v>
      </c>
      <c r="S8" s="357">
        <f t="shared" si="0"/>
        <v>0</v>
      </c>
      <c r="T8" s="357">
        <f t="shared" si="0"/>
        <v>0</v>
      </c>
      <c r="U8" s="508">
        <f t="shared" si="0"/>
        <v>0</v>
      </c>
      <c r="V8" s="511">
        <f t="shared" si="0"/>
        <v>0</v>
      </c>
      <c r="W8" s="359">
        <f t="shared" ref="W8:X8" si="1">SUM(W9:W49)</f>
        <v>0</v>
      </c>
      <c r="X8" s="359">
        <f t="shared" si="1"/>
        <v>0</v>
      </c>
    </row>
    <row r="9" spans="1:24" ht="23.25" customHeight="1">
      <c r="A9" s="361" t="str">
        <f>'GOOD PE'!C12</f>
        <v>G-22PE</v>
      </c>
      <c r="B9" s="516">
        <f>'GOOD PE'!G12</f>
        <v>15</v>
      </c>
      <c r="C9" s="515" t="str">
        <f>IF('GOOD PE'!J12=0," ",'GOOD PE'!J12)</f>
        <v xml:space="preserve"> </v>
      </c>
      <c r="D9" s="353" t="str">
        <f>IF('GOOD PE'!K12=0," ",'GOOD PE'!K12)</f>
        <v xml:space="preserve"> </v>
      </c>
      <c r="E9" s="353" t="str">
        <f>IF('GOOD PE'!L12=0," ",'GOOD PE'!L12)</f>
        <v xml:space="preserve"> </v>
      </c>
      <c r="F9" s="353" t="str">
        <f>IF('GOOD PE'!M12=0," ",'GOOD PE'!M12)</f>
        <v xml:space="preserve"> </v>
      </c>
      <c r="G9" s="353" t="str">
        <f>IF('GOOD PE'!N12=0," ",'GOOD PE'!N12)</f>
        <v xml:space="preserve"> </v>
      </c>
      <c r="H9" s="353" t="str">
        <f>IF('GOOD PE'!O12=0," ",'GOOD PE'!O12)</f>
        <v xml:space="preserve"> </v>
      </c>
      <c r="I9" s="353" t="str">
        <f>IF('GOOD PE'!P12=0," ",'GOOD PE'!P12)</f>
        <v xml:space="preserve"> </v>
      </c>
      <c r="J9" s="353" t="str">
        <f>IF('GOOD PE'!Q12=0," ",'GOOD PE'!Q12)</f>
        <v xml:space="preserve"> </v>
      </c>
      <c r="K9" s="353" t="str">
        <f>IF('GOOD PE'!R12=0," ",'GOOD PE'!R12)</f>
        <v xml:space="preserve"> </v>
      </c>
      <c r="L9" s="353" t="str">
        <f>IF('GOOD PE'!S12=0," ",'GOOD PE'!S12)</f>
        <v xml:space="preserve"> </v>
      </c>
      <c r="M9" s="353" t="str">
        <f>IF('GOOD PE'!T12=0," ",'GOOD PE'!T12)</f>
        <v xml:space="preserve"> </v>
      </c>
      <c r="N9" s="353" t="str">
        <f>IF('GOOD PE'!U12=0," ",'GOOD PE'!U12)</f>
        <v xml:space="preserve"> </v>
      </c>
      <c r="O9" s="353" t="str">
        <f>IF('GOOD PE'!V12=0," ",'GOOD PE'!V12)</f>
        <v xml:space="preserve"> </v>
      </c>
      <c r="P9" s="353" t="str">
        <f>IF('GOOD PE'!W12=0," ",'GOOD PE'!W12)</f>
        <v xml:space="preserve"> </v>
      </c>
      <c r="Q9" s="509" t="str">
        <f>IF('GOOD PE'!X12=0," ",'GOOD PE'!X12)</f>
        <v xml:space="preserve"> </v>
      </c>
      <c r="R9" s="524" t="str">
        <f>IF('GOOD PE'!Y12=0," ",'GOOD PE'!Y12)</f>
        <v xml:space="preserve"> </v>
      </c>
      <c r="S9" s="353" t="str">
        <f>IF('GOOD PE'!Z12=0," ",'GOOD PE'!Z12)</f>
        <v xml:space="preserve"> </v>
      </c>
      <c r="T9" s="353" t="str">
        <f>IF('GOOD PE'!AA12=0," ",'GOOD PE'!AA12)</f>
        <v xml:space="preserve"> </v>
      </c>
      <c r="U9" s="509" t="str">
        <f>IF('GOOD PE'!AB12=0," ",'GOOD PE'!AB12)</f>
        <v xml:space="preserve"> </v>
      </c>
      <c r="V9" s="512">
        <f>SUM(C9:U9)</f>
        <v>0</v>
      </c>
      <c r="W9" s="355">
        <f>V9*'GOOD PE'!G12</f>
        <v>0</v>
      </c>
      <c r="X9" s="356">
        <f>V9*'GOOD PE'!BE12</f>
        <v>0</v>
      </c>
    </row>
    <row r="10" spans="1:24" ht="23.25" customHeight="1">
      <c r="A10" s="361" t="str">
        <f>'GOOD PE'!C13</f>
        <v>G-23PE</v>
      </c>
      <c r="B10" s="516">
        <f>'GOOD PE'!G13</f>
        <v>15</v>
      </c>
      <c r="C10" s="515" t="str">
        <f>IF('GOOD PE'!J13=0," ",'GOOD PE'!J13)</f>
        <v xml:space="preserve"> </v>
      </c>
      <c r="D10" s="353" t="str">
        <f>IF('GOOD PE'!K13=0," ",'GOOD PE'!K13)</f>
        <v xml:space="preserve"> </v>
      </c>
      <c r="E10" s="353" t="str">
        <f>IF('GOOD PE'!L13=0," ",'GOOD PE'!L13)</f>
        <v xml:space="preserve"> </v>
      </c>
      <c r="F10" s="353" t="str">
        <f>IF('GOOD PE'!M13=0," ",'GOOD PE'!M13)</f>
        <v xml:space="preserve"> </v>
      </c>
      <c r="G10" s="353" t="str">
        <f>IF('GOOD PE'!N13=0," ",'GOOD PE'!N13)</f>
        <v xml:space="preserve"> </v>
      </c>
      <c r="H10" s="353" t="str">
        <f>IF('GOOD PE'!O13=0," ",'GOOD PE'!O13)</f>
        <v xml:space="preserve"> </v>
      </c>
      <c r="I10" s="353" t="str">
        <f>IF('GOOD PE'!P13=0," ",'GOOD PE'!P13)</f>
        <v xml:space="preserve"> </v>
      </c>
      <c r="J10" s="353" t="str">
        <f>IF('GOOD PE'!Q13=0," ",'GOOD PE'!Q13)</f>
        <v xml:space="preserve"> </v>
      </c>
      <c r="K10" s="353" t="str">
        <f>IF('GOOD PE'!R13=0," ",'GOOD PE'!R13)</f>
        <v xml:space="preserve"> </v>
      </c>
      <c r="L10" s="353" t="str">
        <f>IF('GOOD PE'!S13=0," ",'GOOD PE'!S13)</f>
        <v xml:space="preserve"> </v>
      </c>
      <c r="M10" s="353" t="str">
        <f>IF('GOOD PE'!T13=0," ",'GOOD PE'!T13)</f>
        <v xml:space="preserve"> </v>
      </c>
      <c r="N10" s="353" t="str">
        <f>IF('GOOD PE'!U13=0," ",'GOOD PE'!U13)</f>
        <v xml:space="preserve"> </v>
      </c>
      <c r="O10" s="353" t="str">
        <f>IF('GOOD PE'!V13=0," ",'GOOD PE'!V13)</f>
        <v xml:space="preserve"> </v>
      </c>
      <c r="P10" s="353" t="str">
        <f>IF('GOOD PE'!W13=0," ",'GOOD PE'!W13)</f>
        <v xml:space="preserve"> </v>
      </c>
      <c r="Q10" s="509" t="str">
        <f>IF('GOOD PE'!X13=0," ",'GOOD PE'!X13)</f>
        <v xml:space="preserve"> </v>
      </c>
      <c r="R10" s="524" t="str">
        <f>IF('GOOD PE'!Y13=0," ",'GOOD PE'!Y13)</f>
        <v xml:space="preserve"> </v>
      </c>
      <c r="S10" s="353" t="str">
        <f>IF('GOOD PE'!Z13=0," ",'GOOD PE'!Z13)</f>
        <v xml:space="preserve"> </v>
      </c>
      <c r="T10" s="353" t="str">
        <f>IF('GOOD PE'!AA13=0," ",'GOOD PE'!AA13)</f>
        <v xml:space="preserve"> </v>
      </c>
      <c r="U10" s="509" t="str">
        <f>IF('GOOD PE'!AB13=0," ",'GOOD PE'!AB13)</f>
        <v xml:space="preserve"> </v>
      </c>
      <c r="V10" s="512">
        <f t="shared" ref="V10:V49" si="2">SUM(C10:U10)</f>
        <v>0</v>
      </c>
      <c r="W10" s="355">
        <f>V10*'GOOD PE'!G13</f>
        <v>0</v>
      </c>
      <c r="X10" s="356">
        <f>V10*'GOOD PE'!BE13</f>
        <v>0</v>
      </c>
    </row>
    <row r="11" spans="1:24" ht="23.25" customHeight="1">
      <c r="A11" s="361" t="str">
        <f>'GOOD PE'!C14</f>
        <v>G-24PE</v>
      </c>
      <c r="B11" s="516">
        <f>'GOOD PE'!G14</f>
        <v>12</v>
      </c>
      <c r="C11" s="515" t="str">
        <f>IF('GOOD PE'!J14=0," ",'GOOD PE'!J14)</f>
        <v xml:space="preserve"> </v>
      </c>
      <c r="D11" s="353" t="str">
        <f>IF('GOOD PE'!K14=0," ",'GOOD PE'!K14)</f>
        <v xml:space="preserve"> </v>
      </c>
      <c r="E11" s="353" t="str">
        <f>IF('GOOD PE'!L14=0," ",'GOOD PE'!L14)</f>
        <v xml:space="preserve"> </v>
      </c>
      <c r="F11" s="353" t="str">
        <f>IF('GOOD PE'!M14=0," ",'GOOD PE'!M14)</f>
        <v xml:space="preserve"> </v>
      </c>
      <c r="G11" s="353" t="str">
        <f>IF('GOOD PE'!N14=0," ",'GOOD PE'!N14)</f>
        <v xml:space="preserve"> </v>
      </c>
      <c r="H11" s="353" t="str">
        <f>IF('GOOD PE'!O14=0," ",'GOOD PE'!O14)</f>
        <v xml:space="preserve"> </v>
      </c>
      <c r="I11" s="353" t="str">
        <f>IF('GOOD PE'!P14=0," ",'GOOD PE'!P14)</f>
        <v xml:space="preserve"> </v>
      </c>
      <c r="J11" s="353" t="str">
        <f>IF('GOOD PE'!Q14=0," ",'GOOD PE'!Q14)</f>
        <v xml:space="preserve"> </v>
      </c>
      <c r="K11" s="353" t="str">
        <f>IF('GOOD PE'!R14=0," ",'GOOD PE'!R14)</f>
        <v xml:space="preserve"> </v>
      </c>
      <c r="L11" s="353" t="str">
        <f>IF('GOOD PE'!S14=0," ",'GOOD PE'!S14)</f>
        <v xml:space="preserve"> </v>
      </c>
      <c r="M11" s="353" t="str">
        <f>IF('GOOD PE'!T14=0," ",'GOOD PE'!T14)</f>
        <v xml:space="preserve"> </v>
      </c>
      <c r="N11" s="353" t="str">
        <f>IF('GOOD PE'!U14=0," ",'GOOD PE'!U14)</f>
        <v xml:space="preserve"> </v>
      </c>
      <c r="O11" s="353" t="str">
        <f>IF('GOOD PE'!V14=0," ",'GOOD PE'!V14)</f>
        <v xml:space="preserve"> </v>
      </c>
      <c r="P11" s="353" t="str">
        <f>IF('GOOD PE'!W14=0," ",'GOOD PE'!W14)</f>
        <v xml:space="preserve"> </v>
      </c>
      <c r="Q11" s="509" t="str">
        <f>IF('GOOD PE'!X14=0," ",'GOOD PE'!X14)</f>
        <v xml:space="preserve"> </v>
      </c>
      <c r="R11" s="524" t="str">
        <f>IF('GOOD PE'!Y14=0," ",'GOOD PE'!Y14)</f>
        <v xml:space="preserve"> </v>
      </c>
      <c r="S11" s="353" t="str">
        <f>IF('GOOD PE'!Z14=0," ",'GOOD PE'!Z14)</f>
        <v xml:space="preserve"> </v>
      </c>
      <c r="T11" s="353" t="str">
        <f>IF('GOOD PE'!AA14=0," ",'GOOD PE'!AA14)</f>
        <v xml:space="preserve"> </v>
      </c>
      <c r="U11" s="509" t="str">
        <f>IF('GOOD PE'!AB14=0," ",'GOOD PE'!AB14)</f>
        <v xml:space="preserve"> </v>
      </c>
      <c r="V11" s="512">
        <f t="shared" si="2"/>
        <v>0</v>
      </c>
      <c r="W11" s="355">
        <f>V11*'GOOD PE'!G14</f>
        <v>0</v>
      </c>
      <c r="X11" s="356">
        <f>V11*'GOOD PE'!BE14</f>
        <v>0</v>
      </c>
    </row>
    <row r="12" spans="1:24" ht="23.25" customHeight="1">
      <c r="A12" s="361" t="str">
        <f>'GOOD PE'!C15</f>
        <v>G-25PE</v>
      </c>
      <c r="B12" s="516">
        <f>'GOOD PE'!G15</f>
        <v>10</v>
      </c>
      <c r="C12" s="515" t="str">
        <f>IF('GOOD PE'!J15=0," ",'GOOD PE'!J15)</f>
        <v xml:space="preserve"> </v>
      </c>
      <c r="D12" s="353" t="str">
        <f>IF('GOOD PE'!K15=0," ",'GOOD PE'!K15)</f>
        <v xml:space="preserve"> </v>
      </c>
      <c r="E12" s="353" t="str">
        <f>IF('GOOD PE'!L15=0," ",'GOOD PE'!L15)</f>
        <v xml:space="preserve"> </v>
      </c>
      <c r="F12" s="353" t="str">
        <f>IF('GOOD PE'!M15=0," ",'GOOD PE'!M15)</f>
        <v xml:space="preserve"> </v>
      </c>
      <c r="G12" s="353" t="str">
        <f>IF('GOOD PE'!N15=0," ",'GOOD PE'!N15)</f>
        <v xml:space="preserve"> </v>
      </c>
      <c r="H12" s="353" t="str">
        <f>IF('GOOD PE'!O15=0," ",'GOOD PE'!O15)</f>
        <v xml:space="preserve"> </v>
      </c>
      <c r="I12" s="353" t="str">
        <f>IF('GOOD PE'!P15=0," ",'GOOD PE'!P15)</f>
        <v xml:space="preserve"> </v>
      </c>
      <c r="J12" s="353" t="str">
        <f>IF('GOOD PE'!Q15=0," ",'GOOD PE'!Q15)</f>
        <v xml:space="preserve"> </v>
      </c>
      <c r="K12" s="353" t="str">
        <f>IF('GOOD PE'!R15=0," ",'GOOD PE'!R15)</f>
        <v xml:space="preserve"> </v>
      </c>
      <c r="L12" s="353" t="str">
        <f>IF('GOOD PE'!S15=0," ",'GOOD PE'!S15)</f>
        <v xml:space="preserve"> </v>
      </c>
      <c r="M12" s="353" t="str">
        <f>IF('GOOD PE'!T15=0," ",'GOOD PE'!T15)</f>
        <v xml:space="preserve"> </v>
      </c>
      <c r="N12" s="353" t="str">
        <f>IF('GOOD PE'!U15=0," ",'GOOD PE'!U15)</f>
        <v xml:space="preserve"> </v>
      </c>
      <c r="O12" s="353" t="str">
        <f>IF('GOOD PE'!V15=0," ",'GOOD PE'!V15)</f>
        <v xml:space="preserve"> </v>
      </c>
      <c r="P12" s="353" t="str">
        <f>IF('GOOD PE'!W15=0," ",'GOOD PE'!W15)</f>
        <v xml:space="preserve"> </v>
      </c>
      <c r="Q12" s="509" t="str">
        <f>IF('GOOD PE'!X15=0," ",'GOOD PE'!X15)</f>
        <v xml:space="preserve"> </v>
      </c>
      <c r="R12" s="524" t="str">
        <f>IF('GOOD PE'!Y15=0," ",'GOOD PE'!Y15)</f>
        <v xml:space="preserve"> </v>
      </c>
      <c r="S12" s="353" t="str">
        <f>IF('GOOD PE'!Z15=0," ",'GOOD PE'!Z15)</f>
        <v xml:space="preserve"> </v>
      </c>
      <c r="T12" s="353" t="str">
        <f>IF('GOOD PE'!AA15=0," ",'GOOD PE'!AA15)</f>
        <v xml:space="preserve"> </v>
      </c>
      <c r="U12" s="509" t="str">
        <f>IF('GOOD PE'!AB15=0," ",'GOOD PE'!AB15)</f>
        <v xml:space="preserve"> </v>
      </c>
      <c r="V12" s="512">
        <f t="shared" si="2"/>
        <v>0</v>
      </c>
      <c r="W12" s="355">
        <f>V12*'GOOD PE'!G15</f>
        <v>0</v>
      </c>
      <c r="X12" s="356">
        <f>V12*'GOOD PE'!BE15</f>
        <v>0</v>
      </c>
    </row>
    <row r="13" spans="1:24" ht="23.25" customHeight="1">
      <c r="A13" s="361" t="str">
        <f>'GOOD PE'!C16</f>
        <v>G-26PE</v>
      </c>
      <c r="B13" s="516">
        <f>'GOOD PE'!G16</f>
        <v>10</v>
      </c>
      <c r="C13" s="515" t="str">
        <f>IF('GOOD PE'!J16=0," ",'GOOD PE'!J16)</f>
        <v xml:space="preserve"> </v>
      </c>
      <c r="D13" s="353" t="str">
        <f>IF('GOOD PE'!K16=0," ",'GOOD PE'!K16)</f>
        <v xml:space="preserve"> </v>
      </c>
      <c r="E13" s="353" t="str">
        <f>IF('GOOD PE'!L16=0," ",'GOOD PE'!L16)</f>
        <v xml:space="preserve"> </v>
      </c>
      <c r="F13" s="353" t="str">
        <f>IF('GOOD PE'!M16=0," ",'GOOD PE'!M16)</f>
        <v xml:space="preserve"> </v>
      </c>
      <c r="G13" s="353" t="str">
        <f>IF('GOOD PE'!N16=0," ",'GOOD PE'!N16)</f>
        <v xml:space="preserve"> </v>
      </c>
      <c r="H13" s="353" t="str">
        <f>IF('GOOD PE'!O16=0," ",'GOOD PE'!O16)</f>
        <v xml:space="preserve"> </v>
      </c>
      <c r="I13" s="353" t="str">
        <f>IF('GOOD PE'!P16=0," ",'GOOD PE'!P16)</f>
        <v xml:space="preserve"> </v>
      </c>
      <c r="J13" s="353" t="str">
        <f>IF('GOOD PE'!Q16=0," ",'GOOD PE'!Q16)</f>
        <v xml:space="preserve"> </v>
      </c>
      <c r="K13" s="353" t="str">
        <f>IF('GOOD PE'!R16=0," ",'GOOD PE'!R16)</f>
        <v xml:space="preserve"> </v>
      </c>
      <c r="L13" s="353" t="str">
        <f>IF('GOOD PE'!S16=0," ",'GOOD PE'!S16)</f>
        <v xml:space="preserve"> </v>
      </c>
      <c r="M13" s="353" t="str">
        <f>IF('GOOD PE'!T16=0," ",'GOOD PE'!T16)</f>
        <v xml:space="preserve"> </v>
      </c>
      <c r="N13" s="353" t="str">
        <f>IF('GOOD PE'!U16=0," ",'GOOD PE'!U16)</f>
        <v xml:space="preserve"> </v>
      </c>
      <c r="O13" s="353" t="str">
        <f>IF('GOOD PE'!V16=0," ",'GOOD PE'!V16)</f>
        <v xml:space="preserve"> </v>
      </c>
      <c r="P13" s="353" t="str">
        <f>IF('GOOD PE'!W16=0," ",'GOOD PE'!W16)</f>
        <v xml:space="preserve"> </v>
      </c>
      <c r="Q13" s="509" t="str">
        <f>IF('GOOD PE'!X16=0," ",'GOOD PE'!X16)</f>
        <v xml:space="preserve"> </v>
      </c>
      <c r="R13" s="524" t="str">
        <f>IF('GOOD PE'!Y16=0," ",'GOOD PE'!Y16)</f>
        <v xml:space="preserve"> </v>
      </c>
      <c r="S13" s="353" t="str">
        <f>IF('GOOD PE'!Z16=0," ",'GOOD PE'!Z16)</f>
        <v xml:space="preserve"> </v>
      </c>
      <c r="T13" s="353" t="str">
        <f>IF('GOOD PE'!AA16=0," ",'GOOD PE'!AA16)</f>
        <v xml:space="preserve"> </v>
      </c>
      <c r="U13" s="509" t="str">
        <f>IF('GOOD PE'!AB16=0," ",'GOOD PE'!AB16)</f>
        <v xml:space="preserve"> </v>
      </c>
      <c r="V13" s="512">
        <f t="shared" si="2"/>
        <v>0</v>
      </c>
      <c r="W13" s="355">
        <f>V13*'GOOD PE'!G16</f>
        <v>0</v>
      </c>
      <c r="X13" s="356">
        <f>V13*'GOOD PE'!BE16</f>
        <v>0</v>
      </c>
    </row>
    <row r="14" spans="1:24" ht="23.25" customHeight="1">
      <c r="A14" s="361" t="str">
        <f>'GOOD PE'!C17</f>
        <v>G-27PE</v>
      </c>
      <c r="B14" s="516">
        <f>'GOOD PE'!G17</f>
        <v>10</v>
      </c>
      <c r="C14" s="515" t="str">
        <f>IF('GOOD PE'!J17=0," ",'GOOD PE'!J17)</f>
        <v xml:space="preserve"> </v>
      </c>
      <c r="D14" s="353" t="str">
        <f>IF('GOOD PE'!K17=0," ",'GOOD PE'!K17)</f>
        <v xml:space="preserve"> </v>
      </c>
      <c r="E14" s="353" t="str">
        <f>IF('GOOD PE'!L17=0," ",'GOOD PE'!L17)</f>
        <v xml:space="preserve"> </v>
      </c>
      <c r="F14" s="353" t="str">
        <f>IF('GOOD PE'!M17=0," ",'GOOD PE'!M17)</f>
        <v xml:space="preserve"> </v>
      </c>
      <c r="G14" s="353" t="str">
        <f>IF('GOOD PE'!N17=0," ",'GOOD PE'!N17)</f>
        <v xml:space="preserve"> </v>
      </c>
      <c r="H14" s="353" t="str">
        <f>IF('GOOD PE'!O17=0," ",'GOOD PE'!O17)</f>
        <v xml:space="preserve"> </v>
      </c>
      <c r="I14" s="353" t="str">
        <f>IF('GOOD PE'!P17=0," ",'GOOD PE'!P17)</f>
        <v xml:space="preserve"> </v>
      </c>
      <c r="J14" s="353" t="str">
        <f>IF('GOOD PE'!Q17=0," ",'GOOD PE'!Q17)</f>
        <v xml:space="preserve"> </v>
      </c>
      <c r="K14" s="353" t="str">
        <f>IF('GOOD PE'!R17=0," ",'GOOD PE'!R17)</f>
        <v xml:space="preserve"> </v>
      </c>
      <c r="L14" s="353" t="str">
        <f>IF('GOOD PE'!S17=0," ",'GOOD PE'!S17)</f>
        <v xml:space="preserve"> </v>
      </c>
      <c r="M14" s="353" t="str">
        <f>IF('GOOD PE'!T17=0," ",'GOOD PE'!T17)</f>
        <v xml:space="preserve"> </v>
      </c>
      <c r="N14" s="353" t="str">
        <f>IF('GOOD PE'!U17=0," ",'GOOD PE'!U17)</f>
        <v xml:space="preserve"> </v>
      </c>
      <c r="O14" s="353" t="str">
        <f>IF('GOOD PE'!V17=0," ",'GOOD PE'!V17)</f>
        <v xml:space="preserve"> </v>
      </c>
      <c r="P14" s="353" t="str">
        <f>IF('GOOD PE'!W17=0," ",'GOOD PE'!W17)</f>
        <v xml:space="preserve"> </v>
      </c>
      <c r="Q14" s="509" t="str">
        <f>IF('GOOD PE'!X17=0," ",'GOOD PE'!X17)</f>
        <v xml:space="preserve"> </v>
      </c>
      <c r="R14" s="524" t="str">
        <f>IF('GOOD PE'!Y17=0," ",'GOOD PE'!Y17)</f>
        <v xml:space="preserve"> </v>
      </c>
      <c r="S14" s="353" t="str">
        <f>IF('GOOD PE'!Z17=0," ",'GOOD PE'!Z17)</f>
        <v xml:space="preserve"> </v>
      </c>
      <c r="T14" s="353" t="str">
        <f>IF('GOOD PE'!AA17=0," ",'GOOD PE'!AA17)</f>
        <v xml:space="preserve"> </v>
      </c>
      <c r="U14" s="509" t="str">
        <f>IF('GOOD PE'!AB17=0," ",'GOOD PE'!AB17)</f>
        <v xml:space="preserve"> </v>
      </c>
      <c r="V14" s="512">
        <f t="shared" si="2"/>
        <v>0</v>
      </c>
      <c r="W14" s="355">
        <f>V14*'GOOD PE'!G17</f>
        <v>0</v>
      </c>
      <c r="X14" s="356">
        <f>V14*'GOOD PE'!BE17</f>
        <v>0</v>
      </c>
    </row>
    <row r="15" spans="1:24" ht="23.25" customHeight="1">
      <c r="A15" s="361" t="str">
        <f>'GOOD PE'!C18</f>
        <v>G-28PE</v>
      </c>
      <c r="B15" s="516">
        <f>'GOOD PE'!G18</f>
        <v>10</v>
      </c>
      <c r="C15" s="515" t="str">
        <f>IF('GOOD PE'!J18=0," ",'GOOD PE'!J18)</f>
        <v xml:space="preserve"> </v>
      </c>
      <c r="D15" s="353" t="str">
        <f>IF('GOOD PE'!K18=0," ",'GOOD PE'!K18)</f>
        <v xml:space="preserve"> </v>
      </c>
      <c r="E15" s="353" t="str">
        <f>IF('GOOD PE'!L18=0," ",'GOOD PE'!L18)</f>
        <v xml:space="preserve"> </v>
      </c>
      <c r="F15" s="353" t="str">
        <f>IF('GOOD PE'!M18=0," ",'GOOD PE'!M18)</f>
        <v xml:space="preserve"> </v>
      </c>
      <c r="G15" s="353" t="str">
        <f>IF('GOOD PE'!N18=0," ",'GOOD PE'!N18)</f>
        <v xml:space="preserve"> </v>
      </c>
      <c r="H15" s="353" t="str">
        <f>IF('GOOD PE'!O18=0," ",'GOOD PE'!O18)</f>
        <v xml:space="preserve"> </v>
      </c>
      <c r="I15" s="353" t="str">
        <f>IF('GOOD PE'!P18=0," ",'GOOD PE'!P18)</f>
        <v xml:space="preserve"> </v>
      </c>
      <c r="J15" s="353" t="str">
        <f>IF('GOOD PE'!Q18=0," ",'GOOD PE'!Q18)</f>
        <v xml:space="preserve"> </v>
      </c>
      <c r="K15" s="353" t="str">
        <f>IF('GOOD PE'!R18=0," ",'GOOD PE'!R18)</f>
        <v xml:space="preserve"> </v>
      </c>
      <c r="L15" s="353" t="str">
        <f>IF('GOOD PE'!S18=0," ",'GOOD PE'!S18)</f>
        <v xml:space="preserve"> </v>
      </c>
      <c r="M15" s="353" t="str">
        <f>IF('GOOD PE'!T18=0," ",'GOOD PE'!T18)</f>
        <v xml:space="preserve"> </v>
      </c>
      <c r="N15" s="353" t="str">
        <f>IF('GOOD PE'!U18=0," ",'GOOD PE'!U18)</f>
        <v xml:space="preserve"> </v>
      </c>
      <c r="O15" s="353" t="str">
        <f>IF('GOOD PE'!V18=0," ",'GOOD PE'!V18)</f>
        <v xml:space="preserve"> </v>
      </c>
      <c r="P15" s="353" t="str">
        <f>IF('GOOD PE'!W18=0," ",'GOOD PE'!W18)</f>
        <v xml:space="preserve"> </v>
      </c>
      <c r="Q15" s="509" t="str">
        <f>IF('GOOD PE'!X18=0," ",'GOOD PE'!X18)</f>
        <v xml:space="preserve"> </v>
      </c>
      <c r="R15" s="524" t="str">
        <f>IF('GOOD PE'!Y18=0," ",'GOOD PE'!Y18)</f>
        <v xml:space="preserve"> </v>
      </c>
      <c r="S15" s="353" t="str">
        <f>IF('GOOD PE'!Z18=0," ",'GOOD PE'!Z18)</f>
        <v xml:space="preserve"> </v>
      </c>
      <c r="T15" s="353" t="str">
        <f>IF('GOOD PE'!AA18=0," ",'GOOD PE'!AA18)</f>
        <v xml:space="preserve"> </v>
      </c>
      <c r="U15" s="509" t="str">
        <f>IF('GOOD PE'!AB18=0," ",'GOOD PE'!AB18)</f>
        <v xml:space="preserve"> </v>
      </c>
      <c r="V15" s="512">
        <f t="shared" si="2"/>
        <v>0</v>
      </c>
      <c r="W15" s="355">
        <f>V15*'GOOD PE'!G18</f>
        <v>0</v>
      </c>
      <c r="X15" s="356">
        <f>V15*'GOOD PE'!BE18</f>
        <v>0</v>
      </c>
    </row>
    <row r="16" spans="1:24" ht="23.25" customHeight="1">
      <c r="A16" s="361" t="str">
        <f>'GOOD PE'!C19</f>
        <v>G-29PE</v>
      </c>
      <c r="B16" s="516">
        <f>'GOOD PE'!G19</f>
        <v>10</v>
      </c>
      <c r="C16" s="515" t="str">
        <f>IF('GOOD PE'!J19=0," ",'GOOD PE'!J19)</f>
        <v xml:space="preserve"> </v>
      </c>
      <c r="D16" s="353" t="str">
        <f>IF('GOOD PE'!K19=0," ",'GOOD PE'!K19)</f>
        <v xml:space="preserve"> </v>
      </c>
      <c r="E16" s="353" t="str">
        <f>IF('GOOD PE'!L19=0," ",'GOOD PE'!L19)</f>
        <v xml:space="preserve"> </v>
      </c>
      <c r="F16" s="353" t="str">
        <f>IF('GOOD PE'!M19=0," ",'GOOD PE'!M19)</f>
        <v xml:space="preserve"> </v>
      </c>
      <c r="G16" s="353" t="str">
        <f>IF('GOOD PE'!N19=0," ",'GOOD PE'!N19)</f>
        <v xml:space="preserve"> </v>
      </c>
      <c r="H16" s="353" t="str">
        <f>IF('GOOD PE'!O19=0," ",'GOOD PE'!O19)</f>
        <v xml:space="preserve"> </v>
      </c>
      <c r="I16" s="353" t="str">
        <f>IF('GOOD PE'!P19=0," ",'GOOD PE'!P19)</f>
        <v xml:space="preserve"> </v>
      </c>
      <c r="J16" s="353" t="str">
        <f>IF('GOOD PE'!Q19=0," ",'GOOD PE'!Q19)</f>
        <v xml:space="preserve"> </v>
      </c>
      <c r="K16" s="353" t="str">
        <f>IF('GOOD PE'!R19=0," ",'GOOD PE'!R19)</f>
        <v xml:space="preserve"> </v>
      </c>
      <c r="L16" s="353" t="str">
        <f>IF('GOOD PE'!S19=0," ",'GOOD PE'!S19)</f>
        <v xml:space="preserve"> </v>
      </c>
      <c r="M16" s="353" t="str">
        <f>IF('GOOD PE'!T19=0," ",'GOOD PE'!T19)</f>
        <v xml:space="preserve"> </v>
      </c>
      <c r="N16" s="353" t="str">
        <f>IF('GOOD PE'!U19=0," ",'GOOD PE'!U19)</f>
        <v xml:space="preserve"> </v>
      </c>
      <c r="O16" s="353" t="str">
        <f>IF('GOOD PE'!V19=0," ",'GOOD PE'!V19)</f>
        <v xml:space="preserve"> </v>
      </c>
      <c r="P16" s="353" t="str">
        <f>IF('GOOD PE'!W19=0," ",'GOOD PE'!W19)</f>
        <v xml:space="preserve"> </v>
      </c>
      <c r="Q16" s="509" t="str">
        <f>IF('GOOD PE'!X19=0," ",'GOOD PE'!X19)</f>
        <v xml:space="preserve"> </v>
      </c>
      <c r="R16" s="524" t="str">
        <f>IF('GOOD PE'!Y19=0," ",'GOOD PE'!Y19)</f>
        <v xml:space="preserve"> </v>
      </c>
      <c r="S16" s="353" t="str">
        <f>IF('GOOD PE'!Z19=0," ",'GOOD PE'!Z19)</f>
        <v xml:space="preserve"> </v>
      </c>
      <c r="T16" s="353" t="str">
        <f>IF('GOOD PE'!AA19=0," ",'GOOD PE'!AA19)</f>
        <v xml:space="preserve"> </v>
      </c>
      <c r="U16" s="509" t="str">
        <f>IF('GOOD PE'!AB19=0," ",'GOOD PE'!AB19)</f>
        <v xml:space="preserve"> </v>
      </c>
      <c r="V16" s="512">
        <f t="shared" si="2"/>
        <v>0</v>
      </c>
      <c r="W16" s="355">
        <f>V16*'GOOD PE'!G19</f>
        <v>0</v>
      </c>
      <c r="X16" s="356">
        <f>V16*'GOOD PE'!BE19</f>
        <v>0</v>
      </c>
    </row>
    <row r="17" spans="1:24" ht="23.25" customHeight="1">
      <c r="A17" s="361" t="str">
        <f>'GOOD PE'!C20</f>
        <v>G-30PE</v>
      </c>
      <c r="B17" s="516">
        <f>'GOOD PE'!G20</f>
        <v>10</v>
      </c>
      <c r="C17" s="515" t="str">
        <f>IF('GOOD PE'!J20=0," ",'GOOD PE'!J20)</f>
        <v xml:space="preserve"> </v>
      </c>
      <c r="D17" s="353" t="str">
        <f>IF('GOOD PE'!K20=0," ",'GOOD PE'!K20)</f>
        <v xml:space="preserve"> </v>
      </c>
      <c r="E17" s="353" t="str">
        <f>IF('GOOD PE'!L20=0," ",'GOOD PE'!L20)</f>
        <v xml:space="preserve"> </v>
      </c>
      <c r="F17" s="353" t="str">
        <f>IF('GOOD PE'!M20=0," ",'GOOD PE'!M20)</f>
        <v xml:space="preserve"> </v>
      </c>
      <c r="G17" s="353" t="str">
        <f>IF('GOOD PE'!N20=0," ",'GOOD PE'!N20)</f>
        <v xml:space="preserve"> </v>
      </c>
      <c r="H17" s="353" t="str">
        <f>IF('GOOD PE'!O20=0," ",'GOOD PE'!O20)</f>
        <v xml:space="preserve"> </v>
      </c>
      <c r="I17" s="353" t="str">
        <f>IF('GOOD PE'!P20=0," ",'GOOD PE'!P20)</f>
        <v xml:space="preserve"> </v>
      </c>
      <c r="J17" s="353" t="str">
        <f>IF('GOOD PE'!Q20=0," ",'GOOD PE'!Q20)</f>
        <v xml:space="preserve"> </v>
      </c>
      <c r="K17" s="353" t="str">
        <f>IF('GOOD PE'!R20=0," ",'GOOD PE'!R20)</f>
        <v xml:space="preserve"> </v>
      </c>
      <c r="L17" s="353" t="str">
        <f>IF('GOOD PE'!S20=0," ",'GOOD PE'!S20)</f>
        <v xml:space="preserve"> </v>
      </c>
      <c r="M17" s="353" t="str">
        <f>IF('GOOD PE'!T20=0," ",'GOOD PE'!T20)</f>
        <v xml:space="preserve"> </v>
      </c>
      <c r="N17" s="353" t="str">
        <f>IF('GOOD PE'!U20=0," ",'GOOD PE'!U20)</f>
        <v xml:space="preserve"> </v>
      </c>
      <c r="O17" s="353" t="str">
        <f>IF('GOOD PE'!V20=0," ",'GOOD PE'!V20)</f>
        <v xml:space="preserve"> </v>
      </c>
      <c r="P17" s="353" t="str">
        <f>IF('GOOD PE'!W20=0," ",'GOOD PE'!W20)</f>
        <v xml:space="preserve"> </v>
      </c>
      <c r="Q17" s="509" t="str">
        <f>IF('GOOD PE'!X20=0," ",'GOOD PE'!X20)</f>
        <v xml:space="preserve"> </v>
      </c>
      <c r="R17" s="524" t="str">
        <f>IF('GOOD PE'!Y20=0," ",'GOOD PE'!Y20)</f>
        <v xml:space="preserve"> </v>
      </c>
      <c r="S17" s="353" t="str">
        <f>IF('GOOD PE'!Z20=0," ",'GOOD PE'!Z20)</f>
        <v xml:space="preserve"> </v>
      </c>
      <c r="T17" s="353" t="str">
        <f>IF('GOOD PE'!AA20=0," ",'GOOD PE'!AA20)</f>
        <v xml:space="preserve"> </v>
      </c>
      <c r="U17" s="509" t="str">
        <f>IF('GOOD PE'!AB20=0," ",'GOOD PE'!AB20)</f>
        <v xml:space="preserve"> </v>
      </c>
      <c r="V17" s="512">
        <f t="shared" si="2"/>
        <v>0</v>
      </c>
      <c r="W17" s="355">
        <f>V17*'GOOD PE'!G20</f>
        <v>0</v>
      </c>
      <c r="X17" s="356">
        <f>V17*'GOOD PE'!BE20</f>
        <v>0</v>
      </c>
    </row>
    <row r="18" spans="1:24" ht="23.25" customHeight="1">
      <c r="A18" s="361" t="str">
        <f>'GOOD PE'!C21</f>
        <v>G-31PE</v>
      </c>
      <c r="B18" s="516">
        <f>'GOOD PE'!G21</f>
        <v>10</v>
      </c>
      <c r="C18" s="515" t="str">
        <f>IF('GOOD PE'!J21=0," ",'GOOD PE'!J21)</f>
        <v xml:space="preserve"> </v>
      </c>
      <c r="D18" s="353" t="str">
        <f>IF('GOOD PE'!K21=0," ",'GOOD PE'!K21)</f>
        <v xml:space="preserve"> </v>
      </c>
      <c r="E18" s="353" t="str">
        <f>IF('GOOD PE'!L21=0," ",'GOOD PE'!L21)</f>
        <v xml:space="preserve"> </v>
      </c>
      <c r="F18" s="353" t="str">
        <f>IF('GOOD PE'!M21=0," ",'GOOD PE'!M21)</f>
        <v xml:space="preserve"> </v>
      </c>
      <c r="G18" s="353" t="str">
        <f>IF('GOOD PE'!N21=0," ",'GOOD PE'!N21)</f>
        <v xml:space="preserve"> </v>
      </c>
      <c r="H18" s="353" t="str">
        <f>IF('GOOD PE'!O21=0," ",'GOOD PE'!O21)</f>
        <v xml:space="preserve"> </v>
      </c>
      <c r="I18" s="353" t="str">
        <f>IF('GOOD PE'!P21=0," ",'GOOD PE'!P21)</f>
        <v xml:space="preserve"> </v>
      </c>
      <c r="J18" s="353" t="str">
        <f>IF('GOOD PE'!Q21=0," ",'GOOD PE'!Q21)</f>
        <v xml:space="preserve"> </v>
      </c>
      <c r="K18" s="353" t="str">
        <f>IF('GOOD PE'!R21=0," ",'GOOD PE'!R21)</f>
        <v xml:space="preserve"> </v>
      </c>
      <c r="L18" s="353" t="str">
        <f>IF('GOOD PE'!S21=0," ",'GOOD PE'!S21)</f>
        <v xml:space="preserve"> </v>
      </c>
      <c r="M18" s="353" t="str">
        <f>IF('GOOD PE'!T21=0," ",'GOOD PE'!T21)</f>
        <v xml:space="preserve"> </v>
      </c>
      <c r="N18" s="353" t="str">
        <f>IF('GOOD PE'!U21=0," ",'GOOD PE'!U21)</f>
        <v xml:space="preserve"> </v>
      </c>
      <c r="O18" s="353" t="str">
        <f>IF('GOOD PE'!V21=0," ",'GOOD PE'!V21)</f>
        <v xml:space="preserve"> </v>
      </c>
      <c r="P18" s="353" t="str">
        <f>IF('GOOD PE'!W21=0," ",'GOOD PE'!W21)</f>
        <v xml:space="preserve"> </v>
      </c>
      <c r="Q18" s="509" t="str">
        <f>IF('GOOD PE'!X21=0," ",'GOOD PE'!X21)</f>
        <v xml:space="preserve"> </v>
      </c>
      <c r="R18" s="524" t="str">
        <f>IF('GOOD PE'!Y21=0," ",'GOOD PE'!Y21)</f>
        <v xml:space="preserve"> </v>
      </c>
      <c r="S18" s="353" t="str">
        <f>IF('GOOD PE'!Z21=0," ",'GOOD PE'!Z21)</f>
        <v xml:space="preserve"> </v>
      </c>
      <c r="T18" s="353" t="str">
        <f>IF('GOOD PE'!AA21=0," ",'GOOD PE'!AA21)</f>
        <v xml:space="preserve"> </v>
      </c>
      <c r="U18" s="509" t="str">
        <f>IF('GOOD PE'!AB21=0," ",'GOOD PE'!AB21)</f>
        <v xml:space="preserve"> </v>
      </c>
      <c r="V18" s="512">
        <f t="shared" si="2"/>
        <v>0</v>
      </c>
      <c r="W18" s="355">
        <f>V18*'GOOD PE'!G21</f>
        <v>0</v>
      </c>
      <c r="X18" s="356">
        <f>V18*'GOOD PE'!BE21</f>
        <v>0</v>
      </c>
    </row>
    <row r="19" spans="1:24" ht="23.25" customHeight="1">
      <c r="A19" s="361" t="str">
        <f>'GOOD PE'!C22</f>
        <v>G-32PE</v>
      </c>
      <c r="B19" s="516">
        <f>'GOOD PE'!G22</f>
        <v>4</v>
      </c>
      <c r="C19" s="515" t="str">
        <f>IF('GOOD PE'!J22=0," ",'GOOD PE'!J22)</f>
        <v xml:space="preserve"> </v>
      </c>
      <c r="D19" s="353" t="str">
        <f>IF('GOOD PE'!K22=0," ",'GOOD PE'!K22)</f>
        <v xml:space="preserve"> </v>
      </c>
      <c r="E19" s="353" t="str">
        <f>IF('GOOD PE'!L22=0," ",'GOOD PE'!L22)</f>
        <v xml:space="preserve"> </v>
      </c>
      <c r="F19" s="353" t="str">
        <f>IF('GOOD PE'!M22=0," ",'GOOD PE'!M22)</f>
        <v xml:space="preserve"> </v>
      </c>
      <c r="G19" s="353" t="str">
        <f>IF('GOOD PE'!N22=0," ",'GOOD PE'!N22)</f>
        <v xml:space="preserve"> </v>
      </c>
      <c r="H19" s="353" t="str">
        <f>IF('GOOD PE'!O22=0," ",'GOOD PE'!O22)</f>
        <v xml:space="preserve"> </v>
      </c>
      <c r="I19" s="353" t="str">
        <f>IF('GOOD PE'!P22=0," ",'GOOD PE'!P22)</f>
        <v xml:space="preserve"> </v>
      </c>
      <c r="J19" s="353" t="str">
        <f>IF('GOOD PE'!Q22=0," ",'GOOD PE'!Q22)</f>
        <v xml:space="preserve"> </v>
      </c>
      <c r="K19" s="353" t="str">
        <f>IF('GOOD PE'!R22=0," ",'GOOD PE'!R22)</f>
        <v xml:space="preserve"> </v>
      </c>
      <c r="L19" s="353" t="str">
        <f>IF('GOOD PE'!S22=0," ",'GOOD PE'!S22)</f>
        <v xml:space="preserve"> </v>
      </c>
      <c r="M19" s="353" t="str">
        <f>IF('GOOD PE'!T22=0," ",'GOOD PE'!T22)</f>
        <v xml:space="preserve"> </v>
      </c>
      <c r="N19" s="353" t="str">
        <f>IF('GOOD PE'!U22=0," ",'GOOD PE'!U22)</f>
        <v xml:space="preserve"> </v>
      </c>
      <c r="O19" s="353" t="str">
        <f>IF('GOOD PE'!V22=0," ",'GOOD PE'!V22)</f>
        <v xml:space="preserve"> </v>
      </c>
      <c r="P19" s="353" t="str">
        <f>IF('GOOD PE'!W22=0," ",'GOOD PE'!W22)</f>
        <v xml:space="preserve"> </v>
      </c>
      <c r="Q19" s="509" t="str">
        <f>IF('GOOD PE'!X22=0," ",'GOOD PE'!X22)</f>
        <v xml:space="preserve"> </v>
      </c>
      <c r="R19" s="524" t="str">
        <f>IF('GOOD PE'!Y22=0," ",'GOOD PE'!Y22)</f>
        <v xml:space="preserve"> </v>
      </c>
      <c r="S19" s="353" t="str">
        <f>IF('GOOD PE'!Z22=0," ",'GOOD PE'!Z22)</f>
        <v xml:space="preserve"> </v>
      </c>
      <c r="T19" s="353" t="str">
        <f>IF('GOOD PE'!AA22=0," ",'GOOD PE'!AA22)</f>
        <v xml:space="preserve"> </v>
      </c>
      <c r="U19" s="509" t="str">
        <f>IF('GOOD PE'!AB22=0," ",'GOOD PE'!AB22)</f>
        <v xml:space="preserve"> </v>
      </c>
      <c r="V19" s="512">
        <f t="shared" si="2"/>
        <v>0</v>
      </c>
      <c r="W19" s="355">
        <f>V19*'GOOD PE'!G22</f>
        <v>0</v>
      </c>
      <c r="X19" s="356">
        <f>V19*'GOOD PE'!BE22</f>
        <v>0</v>
      </c>
    </row>
    <row r="20" spans="1:24" ht="23.25" customHeight="1">
      <c r="A20" s="361" t="str">
        <f>'GOOD PE'!C23</f>
        <v>G-33PE</v>
      </c>
      <c r="B20" s="516">
        <f>'GOOD PE'!G23</f>
        <v>4</v>
      </c>
      <c r="C20" s="515" t="str">
        <f>IF('GOOD PE'!J23=0," ",'GOOD PE'!J23)</f>
        <v xml:space="preserve"> </v>
      </c>
      <c r="D20" s="353" t="str">
        <f>IF('GOOD PE'!K23=0," ",'GOOD PE'!K23)</f>
        <v xml:space="preserve"> </v>
      </c>
      <c r="E20" s="353" t="str">
        <f>IF('GOOD PE'!L23=0," ",'GOOD PE'!L23)</f>
        <v xml:space="preserve"> </v>
      </c>
      <c r="F20" s="353" t="str">
        <f>IF('GOOD PE'!M23=0," ",'GOOD PE'!M23)</f>
        <v xml:space="preserve"> </v>
      </c>
      <c r="G20" s="353" t="str">
        <f>IF('GOOD PE'!N23=0," ",'GOOD PE'!N23)</f>
        <v xml:space="preserve"> </v>
      </c>
      <c r="H20" s="353" t="str">
        <f>IF('GOOD PE'!O23=0," ",'GOOD PE'!O23)</f>
        <v xml:space="preserve"> </v>
      </c>
      <c r="I20" s="353" t="str">
        <f>IF('GOOD PE'!P23=0," ",'GOOD PE'!P23)</f>
        <v xml:space="preserve"> </v>
      </c>
      <c r="J20" s="353" t="str">
        <f>IF('GOOD PE'!Q23=0," ",'GOOD PE'!Q23)</f>
        <v xml:space="preserve"> </v>
      </c>
      <c r="K20" s="353" t="str">
        <f>IF('GOOD PE'!R23=0," ",'GOOD PE'!R23)</f>
        <v xml:space="preserve"> </v>
      </c>
      <c r="L20" s="353" t="str">
        <f>IF('GOOD PE'!S23=0," ",'GOOD PE'!S23)</f>
        <v xml:space="preserve"> </v>
      </c>
      <c r="M20" s="353" t="str">
        <f>IF('GOOD PE'!T23=0," ",'GOOD PE'!T23)</f>
        <v xml:space="preserve"> </v>
      </c>
      <c r="N20" s="353" t="str">
        <f>IF('GOOD PE'!U23=0," ",'GOOD PE'!U23)</f>
        <v xml:space="preserve"> </v>
      </c>
      <c r="O20" s="353" t="str">
        <f>IF('GOOD PE'!V23=0," ",'GOOD PE'!V23)</f>
        <v xml:space="preserve"> </v>
      </c>
      <c r="P20" s="353" t="str">
        <f>IF('GOOD PE'!W23=0," ",'GOOD PE'!W23)</f>
        <v xml:space="preserve"> </v>
      </c>
      <c r="Q20" s="509" t="str">
        <f>IF('GOOD PE'!X23=0," ",'GOOD PE'!X23)</f>
        <v xml:space="preserve"> </v>
      </c>
      <c r="R20" s="524" t="str">
        <f>IF('GOOD PE'!Y23=0," ",'GOOD PE'!Y23)</f>
        <v xml:space="preserve"> </v>
      </c>
      <c r="S20" s="353" t="str">
        <f>IF('GOOD PE'!Z23=0," ",'GOOD PE'!Z23)</f>
        <v xml:space="preserve"> </v>
      </c>
      <c r="T20" s="353" t="str">
        <f>IF('GOOD PE'!AA23=0," ",'GOOD PE'!AA23)</f>
        <v xml:space="preserve"> </v>
      </c>
      <c r="U20" s="509" t="str">
        <f>IF('GOOD PE'!AB23=0," ",'GOOD PE'!AB23)</f>
        <v xml:space="preserve"> </v>
      </c>
      <c r="V20" s="512">
        <f t="shared" si="2"/>
        <v>0</v>
      </c>
      <c r="W20" s="355">
        <f>V20*'GOOD PE'!G23</f>
        <v>0</v>
      </c>
      <c r="X20" s="356">
        <f>V20*'GOOD PE'!BE23</f>
        <v>0</v>
      </c>
    </row>
    <row r="21" spans="1:24" ht="23.25" customHeight="1">
      <c r="A21" s="361" t="str">
        <f>'GOOD PE'!C24</f>
        <v>G-34PE</v>
      </c>
      <c r="B21" s="516">
        <f>'GOOD PE'!G24</f>
        <v>5</v>
      </c>
      <c r="C21" s="515" t="str">
        <f>IF('GOOD PE'!J24=0," ",'GOOD PE'!J24)</f>
        <v xml:space="preserve"> </v>
      </c>
      <c r="D21" s="353" t="str">
        <f>IF('GOOD PE'!K24=0," ",'GOOD PE'!K24)</f>
        <v xml:space="preserve"> </v>
      </c>
      <c r="E21" s="353" t="str">
        <f>IF('GOOD PE'!L24=0," ",'GOOD PE'!L24)</f>
        <v xml:space="preserve"> </v>
      </c>
      <c r="F21" s="353" t="str">
        <f>IF('GOOD PE'!M24=0," ",'GOOD PE'!M24)</f>
        <v xml:space="preserve"> </v>
      </c>
      <c r="G21" s="353" t="str">
        <f>IF('GOOD PE'!N24=0," ",'GOOD PE'!N24)</f>
        <v xml:space="preserve"> </v>
      </c>
      <c r="H21" s="353" t="str">
        <f>IF('GOOD PE'!O24=0," ",'GOOD PE'!O24)</f>
        <v xml:space="preserve"> </v>
      </c>
      <c r="I21" s="353" t="str">
        <f>IF('GOOD PE'!P24=0," ",'GOOD PE'!P24)</f>
        <v xml:space="preserve"> </v>
      </c>
      <c r="J21" s="353" t="str">
        <f>IF('GOOD PE'!Q24=0," ",'GOOD PE'!Q24)</f>
        <v xml:space="preserve"> </v>
      </c>
      <c r="K21" s="353" t="str">
        <f>IF('GOOD PE'!R24=0," ",'GOOD PE'!R24)</f>
        <v xml:space="preserve"> </v>
      </c>
      <c r="L21" s="353" t="str">
        <f>IF('GOOD PE'!S24=0," ",'GOOD PE'!S24)</f>
        <v xml:space="preserve"> </v>
      </c>
      <c r="M21" s="353" t="str">
        <f>IF('GOOD PE'!T24=0," ",'GOOD PE'!T24)</f>
        <v xml:space="preserve"> </v>
      </c>
      <c r="N21" s="353" t="str">
        <f>IF('GOOD PE'!U24=0," ",'GOOD PE'!U24)</f>
        <v xml:space="preserve"> </v>
      </c>
      <c r="O21" s="353" t="str">
        <f>IF('GOOD PE'!V24=0," ",'GOOD PE'!V24)</f>
        <v xml:space="preserve"> </v>
      </c>
      <c r="P21" s="353" t="str">
        <f>IF('GOOD PE'!W24=0," ",'GOOD PE'!W24)</f>
        <v xml:space="preserve"> </v>
      </c>
      <c r="Q21" s="509" t="str">
        <f>IF('GOOD PE'!X24=0," ",'GOOD PE'!X24)</f>
        <v xml:space="preserve"> </v>
      </c>
      <c r="R21" s="524" t="str">
        <f>IF('GOOD PE'!Y24=0," ",'GOOD PE'!Y24)</f>
        <v xml:space="preserve"> </v>
      </c>
      <c r="S21" s="353" t="str">
        <f>IF('GOOD PE'!Z24=0," ",'GOOD PE'!Z24)</f>
        <v xml:space="preserve"> </v>
      </c>
      <c r="T21" s="353" t="str">
        <f>IF('GOOD PE'!AA24=0," ",'GOOD PE'!AA24)</f>
        <v xml:space="preserve"> </v>
      </c>
      <c r="U21" s="509" t="str">
        <f>IF('GOOD PE'!AB24=0," ",'GOOD PE'!AB24)</f>
        <v xml:space="preserve"> </v>
      </c>
      <c r="V21" s="512">
        <f t="shared" si="2"/>
        <v>0</v>
      </c>
      <c r="W21" s="355">
        <f>V21*'GOOD PE'!G24</f>
        <v>0</v>
      </c>
      <c r="X21" s="356">
        <f>V21*'GOOD PE'!BE24</f>
        <v>0</v>
      </c>
    </row>
    <row r="22" spans="1:24" ht="23.25" customHeight="1">
      <c r="A22" s="361" t="str">
        <f>'GOOD PE'!C25</f>
        <v>G-35PE</v>
      </c>
      <c r="B22" s="516">
        <f>'GOOD PE'!G25</f>
        <v>3</v>
      </c>
      <c r="C22" s="515" t="str">
        <f>IF('GOOD PE'!J25=0," ",'GOOD PE'!J25)</f>
        <v xml:space="preserve"> </v>
      </c>
      <c r="D22" s="353" t="str">
        <f>IF('GOOD PE'!K25=0," ",'GOOD PE'!K25)</f>
        <v xml:space="preserve"> </v>
      </c>
      <c r="E22" s="353" t="str">
        <f>IF('GOOD PE'!L25=0," ",'GOOD PE'!L25)</f>
        <v xml:space="preserve"> </v>
      </c>
      <c r="F22" s="353" t="str">
        <f>IF('GOOD PE'!M25=0," ",'GOOD PE'!M25)</f>
        <v xml:space="preserve"> </v>
      </c>
      <c r="G22" s="353" t="str">
        <f>IF('GOOD PE'!N25=0," ",'GOOD PE'!N25)</f>
        <v xml:space="preserve"> </v>
      </c>
      <c r="H22" s="353" t="str">
        <f>IF('GOOD PE'!O25=0," ",'GOOD PE'!O25)</f>
        <v xml:space="preserve"> </v>
      </c>
      <c r="I22" s="353" t="str">
        <f>IF('GOOD PE'!P25=0," ",'GOOD PE'!P25)</f>
        <v xml:space="preserve"> </v>
      </c>
      <c r="J22" s="353" t="str">
        <f>IF('GOOD PE'!Q25=0," ",'GOOD PE'!Q25)</f>
        <v xml:space="preserve"> </v>
      </c>
      <c r="K22" s="353" t="str">
        <f>IF('GOOD PE'!R25=0," ",'GOOD PE'!R25)</f>
        <v xml:space="preserve"> </v>
      </c>
      <c r="L22" s="353" t="str">
        <f>IF('GOOD PE'!S25=0," ",'GOOD PE'!S25)</f>
        <v xml:space="preserve"> </v>
      </c>
      <c r="M22" s="353" t="str">
        <f>IF('GOOD PE'!T25=0," ",'GOOD PE'!T25)</f>
        <v xml:space="preserve"> </v>
      </c>
      <c r="N22" s="353" t="str">
        <f>IF('GOOD PE'!U25=0," ",'GOOD PE'!U25)</f>
        <v xml:space="preserve"> </v>
      </c>
      <c r="O22" s="353" t="str">
        <f>IF('GOOD PE'!V25=0," ",'GOOD PE'!V25)</f>
        <v xml:space="preserve"> </v>
      </c>
      <c r="P22" s="353" t="str">
        <f>IF('GOOD PE'!W25=0," ",'GOOD PE'!W25)</f>
        <v xml:space="preserve"> </v>
      </c>
      <c r="Q22" s="509" t="str">
        <f>IF('GOOD PE'!X25=0," ",'GOOD PE'!X25)</f>
        <v xml:space="preserve"> </v>
      </c>
      <c r="R22" s="524" t="str">
        <f>IF('GOOD PE'!Y25=0," ",'GOOD PE'!Y25)</f>
        <v xml:space="preserve"> </v>
      </c>
      <c r="S22" s="353" t="str">
        <f>IF('GOOD PE'!Z25=0," ",'GOOD PE'!Z25)</f>
        <v xml:space="preserve"> </v>
      </c>
      <c r="T22" s="353" t="str">
        <f>IF('GOOD PE'!AA25=0," ",'GOOD PE'!AA25)</f>
        <v xml:space="preserve"> </v>
      </c>
      <c r="U22" s="509" t="str">
        <f>IF('GOOD PE'!AB25=0," ",'GOOD PE'!AB25)</f>
        <v xml:space="preserve"> </v>
      </c>
      <c r="V22" s="512">
        <f t="shared" si="2"/>
        <v>0</v>
      </c>
      <c r="W22" s="355">
        <f>V22*'GOOD PE'!G25</f>
        <v>0</v>
      </c>
      <c r="X22" s="356">
        <f>V22*'GOOD PE'!BE25</f>
        <v>0</v>
      </c>
    </row>
    <row r="23" spans="1:24" ht="23.25" customHeight="1">
      <c r="A23" s="361" t="str">
        <f>'GOOD PE'!C26</f>
        <v>G-36PE</v>
      </c>
      <c r="B23" s="516">
        <f>'GOOD PE'!G26</f>
        <v>2</v>
      </c>
      <c r="C23" s="515" t="str">
        <f>IF('GOOD PE'!J26=0," ",'GOOD PE'!J26)</f>
        <v xml:space="preserve"> </v>
      </c>
      <c r="D23" s="353" t="str">
        <f>IF('GOOD PE'!K26=0," ",'GOOD PE'!K26)</f>
        <v xml:space="preserve"> </v>
      </c>
      <c r="E23" s="353" t="str">
        <f>IF('GOOD PE'!L26=0," ",'GOOD PE'!L26)</f>
        <v xml:space="preserve"> </v>
      </c>
      <c r="F23" s="353" t="str">
        <f>IF('GOOD PE'!M26=0," ",'GOOD PE'!M26)</f>
        <v xml:space="preserve"> </v>
      </c>
      <c r="G23" s="353" t="str">
        <f>IF('GOOD PE'!N26=0," ",'GOOD PE'!N26)</f>
        <v xml:space="preserve"> </v>
      </c>
      <c r="H23" s="353" t="str">
        <f>IF('GOOD PE'!O26=0," ",'GOOD PE'!O26)</f>
        <v xml:space="preserve"> </v>
      </c>
      <c r="I23" s="353" t="str">
        <f>IF('GOOD PE'!P26=0," ",'GOOD PE'!P26)</f>
        <v xml:space="preserve"> </v>
      </c>
      <c r="J23" s="353" t="str">
        <f>IF('GOOD PE'!Q26=0," ",'GOOD PE'!Q26)</f>
        <v xml:space="preserve"> </v>
      </c>
      <c r="K23" s="353" t="str">
        <f>IF('GOOD PE'!R26=0," ",'GOOD PE'!R26)</f>
        <v xml:space="preserve"> </v>
      </c>
      <c r="L23" s="353" t="str">
        <f>IF('GOOD PE'!S26=0," ",'GOOD PE'!S26)</f>
        <v xml:space="preserve"> </v>
      </c>
      <c r="M23" s="353" t="str">
        <f>IF('GOOD PE'!T26=0," ",'GOOD PE'!T26)</f>
        <v xml:space="preserve"> </v>
      </c>
      <c r="N23" s="353" t="str">
        <f>IF('GOOD PE'!U26=0," ",'GOOD PE'!U26)</f>
        <v xml:space="preserve"> </v>
      </c>
      <c r="O23" s="353" t="str">
        <f>IF('GOOD PE'!V26=0," ",'GOOD PE'!V26)</f>
        <v xml:space="preserve"> </v>
      </c>
      <c r="P23" s="353" t="str">
        <f>IF('GOOD PE'!W26=0," ",'GOOD PE'!W26)</f>
        <v xml:space="preserve"> </v>
      </c>
      <c r="Q23" s="509" t="str">
        <f>IF('GOOD PE'!X26=0," ",'GOOD PE'!X26)</f>
        <v xml:space="preserve"> </v>
      </c>
      <c r="R23" s="524" t="str">
        <f>IF('GOOD PE'!Y26=0," ",'GOOD PE'!Y26)</f>
        <v xml:space="preserve"> </v>
      </c>
      <c r="S23" s="353" t="str">
        <f>IF('GOOD PE'!Z26=0," ",'GOOD PE'!Z26)</f>
        <v xml:space="preserve"> </v>
      </c>
      <c r="T23" s="353" t="str">
        <f>IF('GOOD PE'!AA26=0," ",'GOOD PE'!AA26)</f>
        <v xml:space="preserve"> </v>
      </c>
      <c r="U23" s="509" t="str">
        <f>IF('GOOD PE'!AB26=0," ",'GOOD PE'!AB26)</f>
        <v xml:space="preserve"> </v>
      </c>
      <c r="V23" s="512">
        <f t="shared" si="2"/>
        <v>0</v>
      </c>
      <c r="W23" s="355">
        <f>V23*'GOOD PE'!G26</f>
        <v>0</v>
      </c>
      <c r="X23" s="356">
        <f>V23*'GOOD PE'!BE26</f>
        <v>0</v>
      </c>
    </row>
    <row r="24" spans="1:24" ht="23.25" customHeight="1">
      <c r="A24" s="361" t="str">
        <f>'GOOD PE'!C27</f>
        <v>G-37PE</v>
      </c>
      <c r="B24" s="516">
        <f>'GOOD PE'!G27</f>
        <v>5</v>
      </c>
      <c r="C24" s="515" t="str">
        <f>IF('GOOD PE'!J27=0," ",'GOOD PE'!J27)</f>
        <v xml:space="preserve"> </v>
      </c>
      <c r="D24" s="353" t="str">
        <f>IF('GOOD PE'!K27=0," ",'GOOD PE'!K27)</f>
        <v xml:space="preserve"> </v>
      </c>
      <c r="E24" s="353" t="str">
        <f>IF('GOOD PE'!L27=0," ",'GOOD PE'!L27)</f>
        <v xml:space="preserve"> </v>
      </c>
      <c r="F24" s="353" t="str">
        <f>IF('GOOD PE'!M27=0," ",'GOOD PE'!M27)</f>
        <v xml:space="preserve"> </v>
      </c>
      <c r="G24" s="353" t="str">
        <f>IF('GOOD PE'!N27=0," ",'GOOD PE'!N27)</f>
        <v xml:space="preserve"> </v>
      </c>
      <c r="H24" s="353" t="str">
        <f>IF('GOOD PE'!O27=0," ",'GOOD PE'!O27)</f>
        <v xml:space="preserve"> </v>
      </c>
      <c r="I24" s="353" t="str">
        <f>IF('GOOD PE'!P27=0," ",'GOOD PE'!P27)</f>
        <v xml:space="preserve"> </v>
      </c>
      <c r="J24" s="353" t="str">
        <f>IF('GOOD PE'!Q27=0," ",'GOOD PE'!Q27)</f>
        <v xml:space="preserve"> </v>
      </c>
      <c r="K24" s="353" t="str">
        <f>IF('GOOD PE'!R27=0," ",'GOOD PE'!R27)</f>
        <v xml:space="preserve"> </v>
      </c>
      <c r="L24" s="353" t="str">
        <f>IF('GOOD PE'!S27=0," ",'GOOD PE'!S27)</f>
        <v xml:space="preserve"> </v>
      </c>
      <c r="M24" s="353" t="str">
        <f>IF('GOOD PE'!T27=0," ",'GOOD PE'!T27)</f>
        <v xml:space="preserve"> </v>
      </c>
      <c r="N24" s="353" t="str">
        <f>IF('GOOD PE'!U27=0," ",'GOOD PE'!U27)</f>
        <v xml:space="preserve"> </v>
      </c>
      <c r="O24" s="353" t="str">
        <f>IF('GOOD PE'!V27=0," ",'GOOD PE'!V27)</f>
        <v xml:space="preserve"> </v>
      </c>
      <c r="P24" s="353" t="str">
        <f>IF('GOOD PE'!W27=0," ",'GOOD PE'!W27)</f>
        <v xml:space="preserve"> </v>
      </c>
      <c r="Q24" s="509" t="str">
        <f>IF('GOOD PE'!X27=0," ",'GOOD PE'!X27)</f>
        <v xml:space="preserve"> </v>
      </c>
      <c r="R24" s="524" t="str">
        <f>IF('GOOD PE'!Y27=0," ",'GOOD PE'!Y27)</f>
        <v xml:space="preserve"> </v>
      </c>
      <c r="S24" s="353" t="str">
        <f>IF('GOOD PE'!Z27=0," ",'GOOD PE'!Z27)</f>
        <v xml:space="preserve"> </v>
      </c>
      <c r="T24" s="353" t="str">
        <f>IF('GOOD PE'!AA27=0," ",'GOOD PE'!AA27)</f>
        <v xml:space="preserve"> </v>
      </c>
      <c r="U24" s="509" t="str">
        <f>IF('GOOD PE'!AB27=0," ",'GOOD PE'!AB27)</f>
        <v xml:space="preserve"> </v>
      </c>
      <c r="V24" s="512">
        <f t="shared" si="2"/>
        <v>0</v>
      </c>
      <c r="W24" s="355">
        <f>V24*'GOOD PE'!G27</f>
        <v>0</v>
      </c>
      <c r="X24" s="356">
        <f>V24*'GOOD PE'!BE27</f>
        <v>0</v>
      </c>
    </row>
    <row r="25" spans="1:24" ht="23.25" customHeight="1">
      <c r="A25" s="361" t="str">
        <f>'GOOD PE'!C28</f>
        <v>G-38PE</v>
      </c>
      <c r="B25" s="516">
        <f>'GOOD PE'!G28</f>
        <v>5</v>
      </c>
      <c r="C25" s="515" t="str">
        <f>IF('GOOD PE'!J28=0," ",'GOOD PE'!J28)</f>
        <v xml:space="preserve"> </v>
      </c>
      <c r="D25" s="353" t="str">
        <f>IF('GOOD PE'!K28=0," ",'GOOD PE'!K28)</f>
        <v xml:space="preserve"> </v>
      </c>
      <c r="E25" s="353" t="str">
        <f>IF('GOOD PE'!L28=0," ",'GOOD PE'!L28)</f>
        <v xml:space="preserve"> </v>
      </c>
      <c r="F25" s="353" t="str">
        <f>IF('GOOD PE'!M28=0," ",'GOOD PE'!M28)</f>
        <v xml:space="preserve"> </v>
      </c>
      <c r="G25" s="353" t="str">
        <f>IF('GOOD PE'!N28=0," ",'GOOD PE'!N28)</f>
        <v xml:space="preserve"> </v>
      </c>
      <c r="H25" s="353" t="str">
        <f>IF('GOOD PE'!O28=0," ",'GOOD PE'!O28)</f>
        <v xml:space="preserve"> </v>
      </c>
      <c r="I25" s="353" t="str">
        <f>IF('GOOD PE'!P28=0," ",'GOOD PE'!P28)</f>
        <v xml:space="preserve"> </v>
      </c>
      <c r="J25" s="353" t="str">
        <f>IF('GOOD PE'!Q28=0," ",'GOOD PE'!Q28)</f>
        <v xml:space="preserve"> </v>
      </c>
      <c r="K25" s="353" t="str">
        <f>IF('GOOD PE'!R28=0," ",'GOOD PE'!R28)</f>
        <v xml:space="preserve"> </v>
      </c>
      <c r="L25" s="353" t="str">
        <f>IF('GOOD PE'!S28=0," ",'GOOD PE'!S28)</f>
        <v xml:space="preserve"> </v>
      </c>
      <c r="M25" s="353" t="str">
        <f>IF('GOOD PE'!T28=0," ",'GOOD PE'!T28)</f>
        <v xml:space="preserve"> </v>
      </c>
      <c r="N25" s="353" t="str">
        <f>IF('GOOD PE'!U28=0," ",'GOOD PE'!U28)</f>
        <v xml:space="preserve"> </v>
      </c>
      <c r="O25" s="353" t="str">
        <f>IF('GOOD PE'!V28=0," ",'GOOD PE'!V28)</f>
        <v xml:space="preserve"> </v>
      </c>
      <c r="P25" s="353" t="str">
        <f>IF('GOOD PE'!W28=0," ",'GOOD PE'!W28)</f>
        <v xml:space="preserve"> </v>
      </c>
      <c r="Q25" s="509" t="str">
        <f>IF('GOOD PE'!X28=0," ",'GOOD PE'!X28)</f>
        <v xml:space="preserve"> </v>
      </c>
      <c r="R25" s="524" t="str">
        <f>IF('GOOD PE'!Y28=0," ",'GOOD PE'!Y28)</f>
        <v xml:space="preserve"> </v>
      </c>
      <c r="S25" s="353" t="str">
        <f>IF('GOOD PE'!Z28=0," ",'GOOD PE'!Z28)</f>
        <v xml:space="preserve"> </v>
      </c>
      <c r="T25" s="353" t="str">
        <f>IF('GOOD PE'!AA28=0," ",'GOOD PE'!AA28)</f>
        <v xml:space="preserve"> </v>
      </c>
      <c r="U25" s="509" t="str">
        <f>IF('GOOD PE'!AB28=0," ",'GOOD PE'!AB28)</f>
        <v xml:space="preserve"> </v>
      </c>
      <c r="V25" s="512">
        <f t="shared" si="2"/>
        <v>0</v>
      </c>
      <c r="W25" s="355">
        <f>V25*'GOOD PE'!G28</f>
        <v>0</v>
      </c>
      <c r="X25" s="356">
        <f>V25*'GOOD PE'!BE28</f>
        <v>0</v>
      </c>
    </row>
    <row r="26" spans="1:24" ht="23.25" customHeight="1">
      <c r="A26" s="361" t="str">
        <f>'GOOD PE'!C29</f>
        <v>G-39PE</v>
      </c>
      <c r="B26" s="516">
        <f>'GOOD PE'!G29</f>
        <v>2</v>
      </c>
      <c r="C26" s="515" t="str">
        <f>IF('GOOD PE'!J29=0," ",'GOOD PE'!J29)</f>
        <v xml:space="preserve"> </v>
      </c>
      <c r="D26" s="353" t="str">
        <f>IF('GOOD PE'!K29=0," ",'GOOD PE'!K29)</f>
        <v xml:space="preserve"> </v>
      </c>
      <c r="E26" s="353" t="str">
        <f>IF('GOOD PE'!L29=0," ",'GOOD PE'!L29)</f>
        <v xml:space="preserve"> </v>
      </c>
      <c r="F26" s="353" t="str">
        <f>IF('GOOD PE'!M29=0," ",'GOOD PE'!M29)</f>
        <v xml:space="preserve"> </v>
      </c>
      <c r="G26" s="353" t="str">
        <f>IF('GOOD PE'!N29=0," ",'GOOD PE'!N29)</f>
        <v xml:space="preserve"> </v>
      </c>
      <c r="H26" s="353" t="str">
        <f>IF('GOOD PE'!O29=0," ",'GOOD PE'!O29)</f>
        <v xml:space="preserve"> </v>
      </c>
      <c r="I26" s="353" t="str">
        <f>IF('GOOD PE'!P29=0," ",'GOOD PE'!P29)</f>
        <v xml:space="preserve"> </v>
      </c>
      <c r="J26" s="353" t="str">
        <f>IF('GOOD PE'!Q29=0," ",'GOOD PE'!Q29)</f>
        <v xml:space="preserve"> </v>
      </c>
      <c r="K26" s="353" t="str">
        <f>IF('GOOD PE'!R29=0," ",'GOOD PE'!R29)</f>
        <v xml:space="preserve"> </v>
      </c>
      <c r="L26" s="353" t="str">
        <f>IF('GOOD PE'!S29=0," ",'GOOD PE'!S29)</f>
        <v xml:space="preserve"> </v>
      </c>
      <c r="M26" s="353" t="str">
        <f>IF('GOOD PE'!T29=0," ",'GOOD PE'!T29)</f>
        <v xml:space="preserve"> </v>
      </c>
      <c r="N26" s="353" t="str">
        <f>IF('GOOD PE'!U29=0," ",'GOOD PE'!U29)</f>
        <v xml:space="preserve"> </v>
      </c>
      <c r="O26" s="353" t="str">
        <f>IF('GOOD PE'!V29=0," ",'GOOD PE'!V29)</f>
        <v xml:space="preserve"> </v>
      </c>
      <c r="P26" s="353" t="str">
        <f>IF('GOOD PE'!W29=0," ",'GOOD PE'!W29)</f>
        <v xml:space="preserve"> </v>
      </c>
      <c r="Q26" s="509" t="str">
        <f>IF('GOOD PE'!X29=0," ",'GOOD PE'!X29)</f>
        <v xml:space="preserve"> </v>
      </c>
      <c r="R26" s="524" t="str">
        <f>IF('GOOD PE'!Y29=0," ",'GOOD PE'!Y29)</f>
        <v xml:space="preserve"> </v>
      </c>
      <c r="S26" s="353" t="str">
        <f>IF('GOOD PE'!Z29=0," ",'GOOD PE'!Z29)</f>
        <v xml:space="preserve"> </v>
      </c>
      <c r="T26" s="353" t="str">
        <f>IF('GOOD PE'!AA29=0," ",'GOOD PE'!AA29)</f>
        <v xml:space="preserve"> </v>
      </c>
      <c r="U26" s="509" t="str">
        <f>IF('GOOD PE'!AB29=0," ",'GOOD PE'!AB29)</f>
        <v xml:space="preserve"> </v>
      </c>
      <c r="V26" s="512">
        <f t="shared" si="2"/>
        <v>0</v>
      </c>
      <c r="W26" s="355">
        <f>V26*'GOOD PE'!G29</f>
        <v>0</v>
      </c>
      <c r="X26" s="356">
        <f>V26*'GOOD PE'!BE29</f>
        <v>0</v>
      </c>
    </row>
    <row r="27" spans="1:24" ht="23.25" customHeight="1">
      <c r="A27" s="361" t="str">
        <f>'GOOD PE'!C30</f>
        <v>G-40PE</v>
      </c>
      <c r="B27" s="516">
        <f>'GOOD PE'!G30</f>
        <v>1</v>
      </c>
      <c r="C27" s="515" t="str">
        <f>IF('GOOD PE'!J30=0," ",'GOOD PE'!J30)</f>
        <v xml:space="preserve"> </v>
      </c>
      <c r="D27" s="353" t="str">
        <f>IF('GOOD PE'!K30=0," ",'GOOD PE'!K30)</f>
        <v xml:space="preserve"> </v>
      </c>
      <c r="E27" s="353" t="str">
        <f>IF('GOOD PE'!L30=0," ",'GOOD PE'!L30)</f>
        <v xml:space="preserve"> </v>
      </c>
      <c r="F27" s="353" t="str">
        <f>IF('GOOD PE'!M30=0," ",'GOOD PE'!M30)</f>
        <v xml:space="preserve"> </v>
      </c>
      <c r="G27" s="353" t="str">
        <f>IF('GOOD PE'!N30=0," ",'GOOD PE'!N30)</f>
        <v xml:space="preserve"> </v>
      </c>
      <c r="H27" s="353" t="str">
        <f>IF('GOOD PE'!O30=0," ",'GOOD PE'!O30)</f>
        <v xml:space="preserve"> </v>
      </c>
      <c r="I27" s="353" t="str">
        <f>IF('GOOD PE'!P30=0," ",'GOOD PE'!P30)</f>
        <v xml:space="preserve"> </v>
      </c>
      <c r="J27" s="353" t="str">
        <f>IF('GOOD PE'!Q30=0," ",'GOOD PE'!Q30)</f>
        <v xml:space="preserve"> </v>
      </c>
      <c r="K27" s="353" t="str">
        <f>IF('GOOD PE'!R30=0," ",'GOOD PE'!R30)</f>
        <v xml:space="preserve"> </v>
      </c>
      <c r="L27" s="353" t="str">
        <f>IF('GOOD PE'!S30=0," ",'GOOD PE'!S30)</f>
        <v xml:space="preserve"> </v>
      </c>
      <c r="M27" s="353" t="str">
        <f>IF('GOOD PE'!T30=0," ",'GOOD PE'!T30)</f>
        <v xml:space="preserve"> </v>
      </c>
      <c r="N27" s="353" t="str">
        <f>IF('GOOD PE'!U30=0," ",'GOOD PE'!U30)</f>
        <v xml:space="preserve"> </v>
      </c>
      <c r="O27" s="353" t="str">
        <f>IF('GOOD PE'!V30=0," ",'GOOD PE'!V30)</f>
        <v xml:space="preserve"> </v>
      </c>
      <c r="P27" s="353" t="str">
        <f>IF('GOOD PE'!W30=0," ",'GOOD PE'!W30)</f>
        <v xml:space="preserve"> </v>
      </c>
      <c r="Q27" s="509" t="str">
        <f>IF('GOOD PE'!X30=0," ",'GOOD PE'!X30)</f>
        <v xml:space="preserve"> </v>
      </c>
      <c r="R27" s="524" t="str">
        <f>IF('GOOD PE'!Y30=0," ",'GOOD PE'!Y30)</f>
        <v xml:space="preserve"> </v>
      </c>
      <c r="S27" s="353" t="str">
        <f>IF('GOOD PE'!Z30=0," ",'GOOD PE'!Z30)</f>
        <v xml:space="preserve"> </v>
      </c>
      <c r="T27" s="353" t="str">
        <f>IF('GOOD PE'!AA30=0," ",'GOOD PE'!AA30)</f>
        <v xml:space="preserve"> </v>
      </c>
      <c r="U27" s="509" t="str">
        <f>IF('GOOD PE'!AB30=0," ",'GOOD PE'!AB30)</f>
        <v xml:space="preserve"> </v>
      </c>
      <c r="V27" s="512">
        <f t="shared" si="2"/>
        <v>0</v>
      </c>
      <c r="W27" s="355">
        <f>V27*'GOOD PE'!G30</f>
        <v>0</v>
      </c>
      <c r="X27" s="356">
        <f>V27*'GOOD PE'!BE30</f>
        <v>0</v>
      </c>
    </row>
    <row r="28" spans="1:24" ht="23.25" customHeight="1">
      <c r="A28" s="361" t="str">
        <f>'GOOD PE'!C31</f>
        <v>G-41PE</v>
      </c>
      <c r="B28" s="516">
        <f>'GOOD PE'!G31</f>
        <v>1</v>
      </c>
      <c r="C28" s="515" t="str">
        <f>IF('GOOD PE'!J31=0," ",'GOOD PE'!J31)</f>
        <v xml:space="preserve"> </v>
      </c>
      <c r="D28" s="353" t="str">
        <f>IF('GOOD PE'!K31=0," ",'GOOD PE'!K31)</f>
        <v xml:space="preserve"> </v>
      </c>
      <c r="E28" s="353" t="str">
        <f>IF('GOOD PE'!L31=0," ",'GOOD PE'!L31)</f>
        <v xml:space="preserve"> </v>
      </c>
      <c r="F28" s="353" t="str">
        <f>IF('GOOD PE'!M31=0," ",'GOOD PE'!M31)</f>
        <v xml:space="preserve"> </v>
      </c>
      <c r="G28" s="353" t="str">
        <f>IF('GOOD PE'!N31=0," ",'GOOD PE'!N31)</f>
        <v xml:space="preserve"> </v>
      </c>
      <c r="H28" s="353" t="str">
        <f>IF('GOOD PE'!O31=0," ",'GOOD PE'!O31)</f>
        <v xml:space="preserve"> </v>
      </c>
      <c r="I28" s="353" t="str">
        <f>IF('GOOD PE'!P31=0," ",'GOOD PE'!P31)</f>
        <v xml:space="preserve"> </v>
      </c>
      <c r="J28" s="353" t="str">
        <f>IF('GOOD PE'!Q31=0," ",'GOOD PE'!Q31)</f>
        <v xml:space="preserve"> </v>
      </c>
      <c r="K28" s="353" t="str">
        <f>IF('GOOD PE'!R31=0," ",'GOOD PE'!R31)</f>
        <v xml:space="preserve"> </v>
      </c>
      <c r="L28" s="353" t="str">
        <f>IF('GOOD PE'!S31=0," ",'GOOD PE'!S31)</f>
        <v xml:space="preserve"> </v>
      </c>
      <c r="M28" s="353" t="str">
        <f>IF('GOOD PE'!T31=0," ",'GOOD PE'!T31)</f>
        <v xml:space="preserve"> </v>
      </c>
      <c r="N28" s="353" t="str">
        <f>IF('GOOD PE'!U31=0," ",'GOOD PE'!U31)</f>
        <v xml:space="preserve"> </v>
      </c>
      <c r="O28" s="353" t="str">
        <f>IF('GOOD PE'!V31=0," ",'GOOD PE'!V31)</f>
        <v xml:space="preserve"> </v>
      </c>
      <c r="P28" s="353" t="str">
        <f>IF('GOOD PE'!W31=0," ",'GOOD PE'!W31)</f>
        <v xml:space="preserve"> </v>
      </c>
      <c r="Q28" s="509" t="str">
        <f>IF('GOOD PE'!X31=0," ",'GOOD PE'!X31)</f>
        <v xml:space="preserve"> </v>
      </c>
      <c r="R28" s="524" t="str">
        <f>IF('GOOD PE'!Y31=0," ",'GOOD PE'!Y31)</f>
        <v xml:space="preserve"> </v>
      </c>
      <c r="S28" s="353" t="str">
        <f>IF('GOOD PE'!Z31=0," ",'GOOD PE'!Z31)</f>
        <v xml:space="preserve"> </v>
      </c>
      <c r="T28" s="353" t="str">
        <f>IF('GOOD PE'!AA31=0," ",'GOOD PE'!AA31)</f>
        <v xml:space="preserve"> </v>
      </c>
      <c r="U28" s="509" t="str">
        <f>IF('GOOD PE'!AB31=0," ",'GOOD PE'!AB31)</f>
        <v xml:space="preserve"> </v>
      </c>
      <c r="V28" s="512">
        <f t="shared" si="2"/>
        <v>0</v>
      </c>
      <c r="W28" s="355">
        <f>V28*'GOOD PE'!G31</f>
        <v>0</v>
      </c>
      <c r="X28" s="356">
        <f>V28*'GOOD PE'!BE31</f>
        <v>0</v>
      </c>
    </row>
    <row r="29" spans="1:24" ht="23.25" customHeight="1">
      <c r="A29" s="361" t="str">
        <f>'GOOD PE'!C32</f>
        <v>G-1PE</v>
      </c>
      <c r="B29" s="516">
        <f>'GOOD PE'!G32</f>
        <v>9</v>
      </c>
      <c r="C29" s="515" t="str">
        <f>IF('GOOD PE'!J32=0," ",'GOOD PE'!J32)</f>
        <v xml:space="preserve"> </v>
      </c>
      <c r="D29" s="353" t="str">
        <f>IF('GOOD PE'!K32=0," ",'GOOD PE'!K32)</f>
        <v xml:space="preserve"> </v>
      </c>
      <c r="E29" s="353" t="str">
        <f>IF('GOOD PE'!L32=0," ",'GOOD PE'!L32)</f>
        <v xml:space="preserve"> </v>
      </c>
      <c r="F29" s="353" t="str">
        <f>IF('GOOD PE'!M32=0," ",'GOOD PE'!M32)</f>
        <v xml:space="preserve"> </v>
      </c>
      <c r="G29" s="353" t="str">
        <f>IF('GOOD PE'!N32=0," ",'GOOD PE'!N32)</f>
        <v xml:space="preserve"> </v>
      </c>
      <c r="H29" s="353" t="str">
        <f>IF('GOOD PE'!O32=0," ",'GOOD PE'!O32)</f>
        <v xml:space="preserve"> </v>
      </c>
      <c r="I29" s="353" t="str">
        <f>IF('GOOD PE'!P32=0," ",'GOOD PE'!P32)</f>
        <v xml:space="preserve"> </v>
      </c>
      <c r="J29" s="353" t="str">
        <f>IF('GOOD PE'!Q32=0," ",'GOOD PE'!Q32)</f>
        <v xml:space="preserve"> </v>
      </c>
      <c r="K29" s="353" t="str">
        <f>IF('GOOD PE'!R32=0," ",'GOOD PE'!R32)</f>
        <v xml:space="preserve"> </v>
      </c>
      <c r="L29" s="353" t="str">
        <f>IF('GOOD PE'!S32=0," ",'GOOD PE'!S32)</f>
        <v xml:space="preserve"> </v>
      </c>
      <c r="M29" s="353" t="str">
        <f>IF('GOOD PE'!T32=0," ",'GOOD PE'!T32)</f>
        <v xml:space="preserve"> </v>
      </c>
      <c r="N29" s="353" t="str">
        <f>IF('GOOD PE'!U32=0," ",'GOOD PE'!U32)</f>
        <v xml:space="preserve"> </v>
      </c>
      <c r="O29" s="353" t="str">
        <f>IF('GOOD PE'!V32=0," ",'GOOD PE'!V32)</f>
        <v xml:space="preserve"> </v>
      </c>
      <c r="P29" s="353" t="str">
        <f>IF('GOOD PE'!W32=0," ",'GOOD PE'!W32)</f>
        <v xml:space="preserve"> </v>
      </c>
      <c r="Q29" s="509" t="str">
        <f>IF('GOOD PE'!X32=0," ",'GOOD PE'!X32)</f>
        <v xml:space="preserve"> </v>
      </c>
      <c r="R29" s="524" t="str">
        <f>IF('GOOD PE'!Y32=0," ",'GOOD PE'!Y32)</f>
        <v xml:space="preserve"> </v>
      </c>
      <c r="S29" s="353" t="str">
        <f>IF('GOOD PE'!Z32=0," ",'GOOD PE'!Z32)</f>
        <v xml:space="preserve"> </v>
      </c>
      <c r="T29" s="353" t="str">
        <f>IF('GOOD PE'!AA32=0," ",'GOOD PE'!AA32)</f>
        <v xml:space="preserve"> </v>
      </c>
      <c r="U29" s="509" t="str">
        <f>IF('GOOD PE'!AB32=0," ",'GOOD PE'!AB32)</f>
        <v xml:space="preserve"> </v>
      </c>
      <c r="V29" s="512">
        <f t="shared" si="2"/>
        <v>0</v>
      </c>
      <c r="W29" s="355">
        <f>V29*'GOOD PE'!G32</f>
        <v>0</v>
      </c>
      <c r="X29" s="356">
        <f>V29*'GOOD PE'!BE32</f>
        <v>0</v>
      </c>
    </row>
    <row r="30" spans="1:24" ht="23.25" customHeight="1">
      <c r="A30" s="361" t="str">
        <f>'GOOD PE'!C33</f>
        <v>G-2PE</v>
      </c>
      <c r="B30" s="516">
        <f>'GOOD PE'!G33</f>
        <v>10</v>
      </c>
      <c r="C30" s="515" t="str">
        <f>IF('GOOD PE'!J33=0," ",'GOOD PE'!J33)</f>
        <v xml:space="preserve"> </v>
      </c>
      <c r="D30" s="353" t="str">
        <f>IF('GOOD PE'!K33=0," ",'GOOD PE'!K33)</f>
        <v xml:space="preserve"> </v>
      </c>
      <c r="E30" s="353" t="str">
        <f>IF('GOOD PE'!L33=0," ",'GOOD PE'!L33)</f>
        <v xml:space="preserve"> </v>
      </c>
      <c r="F30" s="353" t="str">
        <f>IF('GOOD PE'!M33=0," ",'GOOD PE'!M33)</f>
        <v xml:space="preserve"> </v>
      </c>
      <c r="G30" s="353" t="str">
        <f>IF('GOOD PE'!N33=0," ",'GOOD PE'!N33)</f>
        <v xml:space="preserve"> </v>
      </c>
      <c r="H30" s="353" t="str">
        <f>IF('GOOD PE'!O33=0," ",'GOOD PE'!O33)</f>
        <v xml:space="preserve"> </v>
      </c>
      <c r="I30" s="353" t="str">
        <f>IF('GOOD PE'!P33=0," ",'GOOD PE'!P33)</f>
        <v xml:space="preserve"> </v>
      </c>
      <c r="J30" s="353" t="str">
        <f>IF('GOOD PE'!Q33=0," ",'GOOD PE'!Q33)</f>
        <v xml:space="preserve"> </v>
      </c>
      <c r="K30" s="353" t="str">
        <f>IF('GOOD PE'!R33=0," ",'GOOD PE'!R33)</f>
        <v xml:space="preserve"> </v>
      </c>
      <c r="L30" s="353" t="str">
        <f>IF('GOOD PE'!S33=0," ",'GOOD PE'!S33)</f>
        <v xml:space="preserve"> </v>
      </c>
      <c r="M30" s="353" t="str">
        <f>IF('GOOD PE'!T33=0," ",'GOOD PE'!T33)</f>
        <v xml:space="preserve"> </v>
      </c>
      <c r="N30" s="353" t="str">
        <f>IF('GOOD PE'!U33=0," ",'GOOD PE'!U33)</f>
        <v xml:space="preserve"> </v>
      </c>
      <c r="O30" s="353" t="str">
        <f>IF('GOOD PE'!V33=0," ",'GOOD PE'!V33)</f>
        <v xml:space="preserve"> </v>
      </c>
      <c r="P30" s="353" t="str">
        <f>IF('GOOD PE'!W33=0," ",'GOOD PE'!W33)</f>
        <v xml:space="preserve"> </v>
      </c>
      <c r="Q30" s="509" t="str">
        <f>IF('GOOD PE'!X33=0," ",'GOOD PE'!X33)</f>
        <v xml:space="preserve"> </v>
      </c>
      <c r="R30" s="524" t="str">
        <f>IF('GOOD PE'!Y33=0," ",'GOOD PE'!Y33)</f>
        <v xml:space="preserve"> </v>
      </c>
      <c r="S30" s="353" t="str">
        <f>IF('GOOD PE'!Z33=0," ",'GOOD PE'!Z33)</f>
        <v xml:space="preserve"> </v>
      </c>
      <c r="T30" s="353" t="str">
        <f>IF('GOOD PE'!AA33=0," ",'GOOD PE'!AA33)</f>
        <v xml:space="preserve"> </v>
      </c>
      <c r="U30" s="509" t="str">
        <f>IF('GOOD PE'!AB33=0," ",'GOOD PE'!AB33)</f>
        <v xml:space="preserve"> </v>
      </c>
      <c r="V30" s="512">
        <f t="shared" si="2"/>
        <v>0</v>
      </c>
      <c r="W30" s="355">
        <f>V30*'GOOD PE'!G33</f>
        <v>0</v>
      </c>
      <c r="X30" s="356">
        <f>V30*'GOOD PE'!BE33</f>
        <v>0</v>
      </c>
    </row>
    <row r="31" spans="1:24" ht="23.25" customHeight="1">
      <c r="A31" s="361" t="str">
        <f>'GOOD PE'!C34</f>
        <v>G-3PE</v>
      </c>
      <c r="B31" s="516">
        <f>'GOOD PE'!G34</f>
        <v>10</v>
      </c>
      <c r="C31" s="515" t="str">
        <f>IF('GOOD PE'!J34=0," ",'GOOD PE'!J34)</f>
        <v xml:space="preserve"> </v>
      </c>
      <c r="D31" s="353" t="str">
        <f>IF('GOOD PE'!K34=0," ",'GOOD PE'!K34)</f>
        <v xml:space="preserve"> </v>
      </c>
      <c r="E31" s="353" t="str">
        <f>IF('GOOD PE'!L34=0," ",'GOOD PE'!L34)</f>
        <v xml:space="preserve"> </v>
      </c>
      <c r="F31" s="353" t="str">
        <f>IF('GOOD PE'!M34=0," ",'GOOD PE'!M34)</f>
        <v xml:space="preserve"> </v>
      </c>
      <c r="G31" s="353" t="str">
        <f>IF('GOOD PE'!N34=0," ",'GOOD PE'!N34)</f>
        <v xml:space="preserve"> </v>
      </c>
      <c r="H31" s="353" t="str">
        <f>IF('GOOD PE'!O34=0," ",'GOOD PE'!O34)</f>
        <v xml:space="preserve"> </v>
      </c>
      <c r="I31" s="353" t="str">
        <f>IF('GOOD PE'!P34=0," ",'GOOD PE'!P34)</f>
        <v xml:space="preserve"> </v>
      </c>
      <c r="J31" s="353" t="str">
        <f>IF('GOOD PE'!Q34=0," ",'GOOD PE'!Q34)</f>
        <v xml:space="preserve"> </v>
      </c>
      <c r="K31" s="353" t="str">
        <f>IF('GOOD PE'!R34=0," ",'GOOD PE'!R34)</f>
        <v xml:space="preserve"> </v>
      </c>
      <c r="L31" s="353" t="str">
        <f>IF('GOOD PE'!S34=0," ",'GOOD PE'!S34)</f>
        <v xml:space="preserve"> </v>
      </c>
      <c r="M31" s="353" t="str">
        <f>IF('GOOD PE'!T34=0," ",'GOOD PE'!T34)</f>
        <v xml:space="preserve"> </v>
      </c>
      <c r="N31" s="353" t="str">
        <f>IF('GOOD PE'!U34=0," ",'GOOD PE'!U34)</f>
        <v xml:space="preserve"> </v>
      </c>
      <c r="O31" s="353" t="str">
        <f>IF('GOOD PE'!V34=0," ",'GOOD PE'!V34)</f>
        <v xml:space="preserve"> </v>
      </c>
      <c r="P31" s="353" t="str">
        <f>IF('GOOD PE'!W34=0," ",'GOOD PE'!W34)</f>
        <v xml:space="preserve"> </v>
      </c>
      <c r="Q31" s="509" t="str">
        <f>IF('GOOD PE'!X34=0," ",'GOOD PE'!X34)</f>
        <v xml:space="preserve"> </v>
      </c>
      <c r="R31" s="524" t="str">
        <f>IF('GOOD PE'!Y34=0," ",'GOOD PE'!Y34)</f>
        <v xml:space="preserve"> </v>
      </c>
      <c r="S31" s="353" t="str">
        <f>IF('GOOD PE'!Z34=0," ",'GOOD PE'!Z34)</f>
        <v xml:space="preserve"> </v>
      </c>
      <c r="T31" s="353" t="str">
        <f>IF('GOOD PE'!AA34=0," ",'GOOD PE'!AA34)</f>
        <v xml:space="preserve"> </v>
      </c>
      <c r="U31" s="509" t="str">
        <f>IF('GOOD PE'!AB34=0," ",'GOOD PE'!AB34)</f>
        <v xml:space="preserve"> </v>
      </c>
      <c r="V31" s="512">
        <f t="shared" si="2"/>
        <v>0</v>
      </c>
      <c r="W31" s="355">
        <f>V31*'GOOD PE'!G34</f>
        <v>0</v>
      </c>
      <c r="X31" s="356">
        <f>V31*'GOOD PE'!BE34</f>
        <v>0</v>
      </c>
    </row>
    <row r="32" spans="1:24" ht="23.25" customHeight="1">
      <c r="A32" s="361" t="str">
        <f>'GOOD PE'!C35</f>
        <v>G-4PE</v>
      </c>
      <c r="B32" s="516">
        <f>'GOOD PE'!G35</f>
        <v>10</v>
      </c>
      <c r="C32" s="515" t="str">
        <f>IF('GOOD PE'!J35=0," ",'GOOD PE'!J35)</f>
        <v xml:space="preserve"> </v>
      </c>
      <c r="D32" s="353" t="str">
        <f>IF('GOOD PE'!K35=0," ",'GOOD PE'!K35)</f>
        <v xml:space="preserve"> </v>
      </c>
      <c r="E32" s="353" t="str">
        <f>IF('GOOD PE'!L35=0," ",'GOOD PE'!L35)</f>
        <v xml:space="preserve"> </v>
      </c>
      <c r="F32" s="353" t="str">
        <f>IF('GOOD PE'!M35=0," ",'GOOD PE'!M35)</f>
        <v xml:space="preserve"> </v>
      </c>
      <c r="G32" s="353" t="str">
        <f>IF('GOOD PE'!N35=0," ",'GOOD PE'!N35)</f>
        <v xml:space="preserve"> </v>
      </c>
      <c r="H32" s="353" t="str">
        <f>IF('GOOD PE'!O35=0," ",'GOOD PE'!O35)</f>
        <v xml:space="preserve"> </v>
      </c>
      <c r="I32" s="353" t="str">
        <f>IF('GOOD PE'!P35=0," ",'GOOD PE'!P35)</f>
        <v xml:space="preserve"> </v>
      </c>
      <c r="J32" s="353" t="str">
        <f>IF('GOOD PE'!Q35=0," ",'GOOD PE'!Q35)</f>
        <v xml:space="preserve"> </v>
      </c>
      <c r="K32" s="353" t="str">
        <f>IF('GOOD PE'!R35=0," ",'GOOD PE'!R35)</f>
        <v xml:space="preserve"> </v>
      </c>
      <c r="L32" s="353" t="str">
        <f>IF('GOOD PE'!S35=0," ",'GOOD PE'!S35)</f>
        <v xml:space="preserve"> </v>
      </c>
      <c r="M32" s="353" t="str">
        <f>IF('GOOD PE'!T35=0," ",'GOOD PE'!T35)</f>
        <v xml:space="preserve"> </v>
      </c>
      <c r="N32" s="353" t="str">
        <f>IF('GOOD PE'!U35=0," ",'GOOD PE'!U35)</f>
        <v xml:space="preserve"> </v>
      </c>
      <c r="O32" s="353" t="str">
        <f>IF('GOOD PE'!V35=0," ",'GOOD PE'!V35)</f>
        <v xml:space="preserve"> </v>
      </c>
      <c r="P32" s="353" t="str">
        <f>IF('GOOD PE'!W35=0," ",'GOOD PE'!W35)</f>
        <v xml:space="preserve"> </v>
      </c>
      <c r="Q32" s="509" t="str">
        <f>IF('GOOD PE'!X35=0," ",'GOOD PE'!X35)</f>
        <v xml:space="preserve"> </v>
      </c>
      <c r="R32" s="524" t="str">
        <f>IF('GOOD PE'!Y35=0," ",'GOOD PE'!Y35)</f>
        <v xml:space="preserve"> </v>
      </c>
      <c r="S32" s="353" t="str">
        <f>IF('GOOD PE'!Z35=0," ",'GOOD PE'!Z35)</f>
        <v xml:space="preserve"> </v>
      </c>
      <c r="T32" s="353" t="str">
        <f>IF('GOOD PE'!AA35=0," ",'GOOD PE'!AA35)</f>
        <v xml:space="preserve"> </v>
      </c>
      <c r="U32" s="509" t="str">
        <f>IF('GOOD PE'!AB35=0," ",'GOOD PE'!AB35)</f>
        <v xml:space="preserve"> </v>
      </c>
      <c r="V32" s="512">
        <f t="shared" si="2"/>
        <v>0</v>
      </c>
      <c r="W32" s="355">
        <f>V32*'GOOD PE'!G35</f>
        <v>0</v>
      </c>
      <c r="X32" s="356">
        <f>V32*'GOOD PE'!BE35</f>
        <v>0</v>
      </c>
    </row>
    <row r="33" spans="1:24" ht="23.25" customHeight="1">
      <c r="A33" s="361" t="str">
        <f>'GOOD PE'!C36</f>
        <v>G-5PE</v>
      </c>
      <c r="B33" s="516">
        <f>'GOOD PE'!G36</f>
        <v>10</v>
      </c>
      <c r="C33" s="515" t="str">
        <f>IF('GOOD PE'!J36=0," ",'GOOD PE'!J36)</f>
        <v xml:space="preserve"> </v>
      </c>
      <c r="D33" s="353" t="str">
        <f>IF('GOOD PE'!K36=0," ",'GOOD PE'!K36)</f>
        <v xml:space="preserve"> </v>
      </c>
      <c r="E33" s="353" t="str">
        <f>IF('GOOD PE'!L36=0," ",'GOOD PE'!L36)</f>
        <v xml:space="preserve"> </v>
      </c>
      <c r="F33" s="353" t="str">
        <f>IF('GOOD PE'!M36=0," ",'GOOD PE'!M36)</f>
        <v xml:space="preserve"> </v>
      </c>
      <c r="G33" s="353" t="str">
        <f>IF('GOOD PE'!N36=0," ",'GOOD PE'!N36)</f>
        <v xml:space="preserve"> </v>
      </c>
      <c r="H33" s="353" t="str">
        <f>IF('GOOD PE'!O36=0," ",'GOOD PE'!O36)</f>
        <v xml:space="preserve"> </v>
      </c>
      <c r="I33" s="353" t="str">
        <f>IF('GOOD PE'!P36=0," ",'GOOD PE'!P36)</f>
        <v xml:space="preserve"> </v>
      </c>
      <c r="J33" s="353" t="str">
        <f>IF('GOOD PE'!Q36=0," ",'GOOD PE'!Q36)</f>
        <v xml:space="preserve"> </v>
      </c>
      <c r="K33" s="353" t="str">
        <f>IF('GOOD PE'!R36=0," ",'GOOD PE'!R36)</f>
        <v xml:space="preserve"> </v>
      </c>
      <c r="L33" s="353" t="str">
        <f>IF('GOOD PE'!S36=0," ",'GOOD PE'!S36)</f>
        <v xml:space="preserve"> </v>
      </c>
      <c r="M33" s="353" t="str">
        <f>IF('GOOD PE'!T36=0," ",'GOOD PE'!T36)</f>
        <v xml:space="preserve"> </v>
      </c>
      <c r="N33" s="353" t="str">
        <f>IF('GOOD PE'!U36=0," ",'GOOD PE'!U36)</f>
        <v xml:space="preserve"> </v>
      </c>
      <c r="O33" s="353" t="str">
        <f>IF('GOOD PE'!V36=0," ",'GOOD PE'!V36)</f>
        <v xml:space="preserve"> </v>
      </c>
      <c r="P33" s="353" t="str">
        <f>IF('GOOD PE'!W36=0," ",'GOOD PE'!W36)</f>
        <v xml:space="preserve"> </v>
      </c>
      <c r="Q33" s="509" t="str">
        <f>IF('GOOD PE'!X36=0," ",'GOOD PE'!X36)</f>
        <v xml:space="preserve"> </v>
      </c>
      <c r="R33" s="524" t="str">
        <f>IF('GOOD PE'!Y36=0," ",'GOOD PE'!Y36)</f>
        <v xml:space="preserve"> </v>
      </c>
      <c r="S33" s="353" t="str">
        <f>IF('GOOD PE'!Z36=0," ",'GOOD PE'!Z36)</f>
        <v xml:space="preserve"> </v>
      </c>
      <c r="T33" s="353" t="str">
        <f>IF('GOOD PE'!AA36=0," ",'GOOD PE'!AA36)</f>
        <v xml:space="preserve"> </v>
      </c>
      <c r="U33" s="509" t="str">
        <f>IF('GOOD PE'!AB36=0," ",'GOOD PE'!AB36)</f>
        <v xml:space="preserve"> </v>
      </c>
      <c r="V33" s="512">
        <f t="shared" si="2"/>
        <v>0</v>
      </c>
      <c r="W33" s="355">
        <f>V33*'GOOD PE'!G36</f>
        <v>0</v>
      </c>
      <c r="X33" s="356">
        <f>V33*'GOOD PE'!BE36</f>
        <v>0</v>
      </c>
    </row>
    <row r="34" spans="1:24" ht="23.25" customHeight="1">
      <c r="A34" s="361" t="str">
        <f>'GOOD PE'!C37</f>
        <v>G-6PE</v>
      </c>
      <c r="B34" s="516">
        <f>'GOOD PE'!G37</f>
        <v>6</v>
      </c>
      <c r="C34" s="515" t="str">
        <f>IF('GOOD PE'!J37=0," ",'GOOD PE'!J37)</f>
        <v xml:space="preserve"> </v>
      </c>
      <c r="D34" s="353" t="str">
        <f>IF('GOOD PE'!K37=0," ",'GOOD PE'!K37)</f>
        <v xml:space="preserve"> </v>
      </c>
      <c r="E34" s="353" t="str">
        <f>IF('GOOD PE'!L37=0," ",'GOOD PE'!L37)</f>
        <v xml:space="preserve"> </v>
      </c>
      <c r="F34" s="353" t="str">
        <f>IF('GOOD PE'!M37=0," ",'GOOD PE'!M37)</f>
        <v xml:space="preserve"> </v>
      </c>
      <c r="G34" s="353" t="str">
        <f>IF('GOOD PE'!N37=0," ",'GOOD PE'!N37)</f>
        <v xml:space="preserve"> </v>
      </c>
      <c r="H34" s="353" t="str">
        <f>IF('GOOD PE'!O37=0," ",'GOOD PE'!O37)</f>
        <v xml:space="preserve"> </v>
      </c>
      <c r="I34" s="353" t="str">
        <f>IF('GOOD PE'!P37=0," ",'GOOD PE'!P37)</f>
        <v xml:space="preserve"> </v>
      </c>
      <c r="J34" s="353" t="str">
        <f>IF('GOOD PE'!Q37=0," ",'GOOD PE'!Q37)</f>
        <v xml:space="preserve"> </v>
      </c>
      <c r="K34" s="353" t="str">
        <f>IF('GOOD PE'!R37=0," ",'GOOD PE'!R37)</f>
        <v xml:space="preserve"> </v>
      </c>
      <c r="L34" s="353" t="str">
        <f>IF('GOOD PE'!S37=0," ",'GOOD PE'!S37)</f>
        <v xml:space="preserve"> </v>
      </c>
      <c r="M34" s="353" t="str">
        <f>IF('GOOD PE'!T37=0," ",'GOOD PE'!T37)</f>
        <v xml:space="preserve"> </v>
      </c>
      <c r="N34" s="353" t="str">
        <f>IF('GOOD PE'!U37=0," ",'GOOD PE'!U37)</f>
        <v xml:space="preserve"> </v>
      </c>
      <c r="O34" s="353" t="str">
        <f>IF('GOOD PE'!V37=0," ",'GOOD PE'!V37)</f>
        <v xml:space="preserve"> </v>
      </c>
      <c r="P34" s="353" t="str">
        <f>IF('GOOD PE'!W37=0," ",'GOOD PE'!W37)</f>
        <v xml:space="preserve"> </v>
      </c>
      <c r="Q34" s="509" t="str">
        <f>IF('GOOD PE'!X37=0," ",'GOOD PE'!X37)</f>
        <v xml:space="preserve"> </v>
      </c>
      <c r="R34" s="524" t="str">
        <f>IF('GOOD PE'!Y37=0," ",'GOOD PE'!Y37)</f>
        <v xml:space="preserve"> </v>
      </c>
      <c r="S34" s="353" t="str">
        <f>IF('GOOD PE'!Z37=0," ",'GOOD PE'!Z37)</f>
        <v xml:space="preserve"> </v>
      </c>
      <c r="T34" s="353" t="str">
        <f>IF('GOOD PE'!AA37=0," ",'GOOD PE'!AA37)</f>
        <v xml:space="preserve"> </v>
      </c>
      <c r="U34" s="509" t="str">
        <f>IF('GOOD PE'!AB37=0," ",'GOOD PE'!AB37)</f>
        <v xml:space="preserve"> </v>
      </c>
      <c r="V34" s="512">
        <f t="shared" si="2"/>
        <v>0</v>
      </c>
      <c r="W34" s="355">
        <f>V34*'GOOD PE'!G37</f>
        <v>0</v>
      </c>
      <c r="X34" s="356">
        <f>V34*'GOOD PE'!BE37</f>
        <v>0</v>
      </c>
    </row>
    <row r="35" spans="1:24" ht="23.25" customHeight="1">
      <c r="A35" s="361" t="str">
        <f>'GOOD PE'!C38</f>
        <v>G-7PE</v>
      </c>
      <c r="B35" s="516">
        <f>'GOOD PE'!G38</f>
        <v>8</v>
      </c>
      <c r="C35" s="515" t="str">
        <f>IF('GOOD PE'!J38=0," ",'GOOD PE'!J38)</f>
        <v xml:space="preserve"> </v>
      </c>
      <c r="D35" s="353" t="str">
        <f>IF('GOOD PE'!K38=0," ",'GOOD PE'!K38)</f>
        <v xml:space="preserve"> </v>
      </c>
      <c r="E35" s="353" t="str">
        <f>IF('GOOD PE'!L38=0," ",'GOOD PE'!L38)</f>
        <v xml:space="preserve"> </v>
      </c>
      <c r="F35" s="353" t="str">
        <f>IF('GOOD PE'!M38=0," ",'GOOD PE'!M38)</f>
        <v xml:space="preserve"> </v>
      </c>
      <c r="G35" s="353" t="str">
        <f>IF('GOOD PE'!N38=0," ",'GOOD PE'!N38)</f>
        <v xml:space="preserve"> </v>
      </c>
      <c r="H35" s="353" t="str">
        <f>IF('GOOD PE'!O38=0," ",'GOOD PE'!O38)</f>
        <v xml:space="preserve"> </v>
      </c>
      <c r="I35" s="353" t="str">
        <f>IF('GOOD PE'!P38=0," ",'GOOD PE'!P38)</f>
        <v xml:space="preserve"> </v>
      </c>
      <c r="J35" s="353" t="str">
        <f>IF('GOOD PE'!Q38=0," ",'GOOD PE'!Q38)</f>
        <v xml:space="preserve"> </v>
      </c>
      <c r="K35" s="353" t="str">
        <f>IF('GOOD PE'!R38=0," ",'GOOD PE'!R38)</f>
        <v xml:space="preserve"> </v>
      </c>
      <c r="L35" s="353" t="str">
        <f>IF('GOOD PE'!S38=0," ",'GOOD PE'!S38)</f>
        <v xml:space="preserve"> </v>
      </c>
      <c r="M35" s="353" t="str">
        <f>IF('GOOD PE'!T38=0," ",'GOOD PE'!T38)</f>
        <v xml:space="preserve"> </v>
      </c>
      <c r="N35" s="353" t="str">
        <f>IF('GOOD PE'!U38=0," ",'GOOD PE'!U38)</f>
        <v xml:space="preserve"> </v>
      </c>
      <c r="O35" s="353" t="str">
        <f>IF('GOOD PE'!V38=0," ",'GOOD PE'!V38)</f>
        <v xml:space="preserve"> </v>
      </c>
      <c r="P35" s="353" t="str">
        <f>IF('GOOD PE'!W38=0," ",'GOOD PE'!W38)</f>
        <v xml:space="preserve"> </v>
      </c>
      <c r="Q35" s="509" t="str">
        <f>IF('GOOD PE'!X38=0," ",'GOOD PE'!X38)</f>
        <v xml:space="preserve"> </v>
      </c>
      <c r="R35" s="524" t="str">
        <f>IF('GOOD PE'!Y38=0," ",'GOOD PE'!Y38)</f>
        <v xml:space="preserve"> </v>
      </c>
      <c r="S35" s="353" t="str">
        <f>IF('GOOD PE'!Z38=0," ",'GOOD PE'!Z38)</f>
        <v xml:space="preserve"> </v>
      </c>
      <c r="T35" s="353" t="str">
        <f>IF('GOOD PE'!AA38=0," ",'GOOD PE'!AA38)</f>
        <v xml:space="preserve"> </v>
      </c>
      <c r="U35" s="509" t="str">
        <f>IF('GOOD PE'!AB38=0," ",'GOOD PE'!AB38)</f>
        <v xml:space="preserve"> </v>
      </c>
      <c r="V35" s="512">
        <f t="shared" si="2"/>
        <v>0</v>
      </c>
      <c r="W35" s="355">
        <f>V35*'GOOD PE'!G38</f>
        <v>0</v>
      </c>
      <c r="X35" s="356">
        <f>V35*'GOOD PE'!BE38</f>
        <v>0</v>
      </c>
    </row>
    <row r="36" spans="1:24" ht="23.25" customHeight="1">
      <c r="A36" s="361" t="str">
        <f>'GOOD PE'!C39</f>
        <v>G-8PE</v>
      </c>
      <c r="B36" s="516">
        <f>'GOOD PE'!G39</f>
        <v>6</v>
      </c>
      <c r="C36" s="515" t="str">
        <f>IF('GOOD PE'!J39=0," ",'GOOD PE'!J39)</f>
        <v xml:space="preserve"> </v>
      </c>
      <c r="D36" s="353" t="str">
        <f>IF('GOOD PE'!K39=0," ",'GOOD PE'!K39)</f>
        <v xml:space="preserve"> </v>
      </c>
      <c r="E36" s="353" t="str">
        <f>IF('GOOD PE'!L39=0," ",'GOOD PE'!L39)</f>
        <v xml:space="preserve"> </v>
      </c>
      <c r="F36" s="353" t="str">
        <f>IF('GOOD PE'!M39=0," ",'GOOD PE'!M39)</f>
        <v xml:space="preserve"> </v>
      </c>
      <c r="G36" s="353" t="str">
        <f>IF('GOOD PE'!N39=0," ",'GOOD PE'!N39)</f>
        <v xml:space="preserve"> </v>
      </c>
      <c r="H36" s="353" t="str">
        <f>IF('GOOD PE'!O39=0," ",'GOOD PE'!O39)</f>
        <v xml:space="preserve"> </v>
      </c>
      <c r="I36" s="353" t="str">
        <f>IF('GOOD PE'!P39=0," ",'GOOD PE'!P39)</f>
        <v xml:space="preserve"> </v>
      </c>
      <c r="J36" s="353" t="str">
        <f>IF('GOOD PE'!Q39=0," ",'GOOD PE'!Q39)</f>
        <v xml:space="preserve"> </v>
      </c>
      <c r="K36" s="353" t="str">
        <f>IF('GOOD PE'!R39=0," ",'GOOD PE'!R39)</f>
        <v xml:space="preserve"> </v>
      </c>
      <c r="L36" s="353" t="str">
        <f>IF('GOOD PE'!S39=0," ",'GOOD PE'!S39)</f>
        <v xml:space="preserve"> </v>
      </c>
      <c r="M36" s="353" t="str">
        <f>IF('GOOD PE'!T39=0," ",'GOOD PE'!T39)</f>
        <v xml:space="preserve"> </v>
      </c>
      <c r="N36" s="353" t="str">
        <f>IF('GOOD PE'!U39=0," ",'GOOD PE'!U39)</f>
        <v xml:space="preserve"> </v>
      </c>
      <c r="O36" s="353" t="str">
        <f>IF('GOOD PE'!V39=0," ",'GOOD PE'!V39)</f>
        <v xml:space="preserve"> </v>
      </c>
      <c r="P36" s="353" t="str">
        <f>IF('GOOD PE'!W39=0," ",'GOOD PE'!W39)</f>
        <v xml:space="preserve"> </v>
      </c>
      <c r="Q36" s="509" t="str">
        <f>IF('GOOD PE'!X39=0," ",'GOOD PE'!X39)</f>
        <v xml:space="preserve"> </v>
      </c>
      <c r="R36" s="524" t="str">
        <f>IF('GOOD PE'!Y39=0," ",'GOOD PE'!Y39)</f>
        <v xml:space="preserve"> </v>
      </c>
      <c r="S36" s="353" t="str">
        <f>IF('GOOD PE'!Z39=0," ",'GOOD PE'!Z39)</f>
        <v xml:space="preserve"> </v>
      </c>
      <c r="T36" s="353" t="str">
        <f>IF('GOOD PE'!AA39=0," ",'GOOD PE'!AA39)</f>
        <v xml:space="preserve"> </v>
      </c>
      <c r="U36" s="509" t="str">
        <f>IF('GOOD PE'!AB39=0," ",'GOOD PE'!AB39)</f>
        <v xml:space="preserve"> </v>
      </c>
      <c r="V36" s="512">
        <f t="shared" si="2"/>
        <v>0</v>
      </c>
      <c r="W36" s="355">
        <f>V36*'GOOD PE'!G39</f>
        <v>0</v>
      </c>
      <c r="X36" s="356">
        <f>V36*'GOOD PE'!BE39</f>
        <v>0</v>
      </c>
    </row>
    <row r="37" spans="1:24" ht="23.25" customHeight="1">
      <c r="A37" s="361" t="str">
        <f>'GOOD PE'!C40</f>
        <v>G-9PE</v>
      </c>
      <c r="B37" s="516">
        <f>'GOOD PE'!G40</f>
        <v>8</v>
      </c>
      <c r="C37" s="515" t="str">
        <f>IF('GOOD PE'!J40=0," ",'GOOD PE'!J40)</f>
        <v xml:space="preserve"> </v>
      </c>
      <c r="D37" s="353" t="str">
        <f>IF('GOOD PE'!K40=0," ",'GOOD PE'!K40)</f>
        <v xml:space="preserve"> </v>
      </c>
      <c r="E37" s="353" t="str">
        <f>IF('GOOD PE'!L40=0," ",'GOOD PE'!L40)</f>
        <v xml:space="preserve"> </v>
      </c>
      <c r="F37" s="353" t="str">
        <f>IF('GOOD PE'!M40=0," ",'GOOD PE'!M40)</f>
        <v xml:space="preserve"> </v>
      </c>
      <c r="G37" s="353" t="str">
        <f>IF('GOOD PE'!N40=0," ",'GOOD PE'!N40)</f>
        <v xml:space="preserve"> </v>
      </c>
      <c r="H37" s="353" t="str">
        <f>IF('GOOD PE'!O40=0," ",'GOOD PE'!O40)</f>
        <v xml:space="preserve"> </v>
      </c>
      <c r="I37" s="353" t="str">
        <f>IF('GOOD PE'!P40=0," ",'GOOD PE'!P40)</f>
        <v xml:space="preserve"> </v>
      </c>
      <c r="J37" s="353" t="str">
        <f>IF('GOOD PE'!Q40=0," ",'GOOD PE'!Q40)</f>
        <v xml:space="preserve"> </v>
      </c>
      <c r="K37" s="353" t="str">
        <f>IF('GOOD PE'!R40=0," ",'GOOD PE'!R40)</f>
        <v xml:space="preserve"> </v>
      </c>
      <c r="L37" s="353" t="str">
        <f>IF('GOOD PE'!S40=0," ",'GOOD PE'!S40)</f>
        <v xml:space="preserve"> </v>
      </c>
      <c r="M37" s="353" t="str">
        <f>IF('GOOD PE'!T40=0," ",'GOOD PE'!T40)</f>
        <v xml:space="preserve"> </v>
      </c>
      <c r="N37" s="353" t="str">
        <f>IF('GOOD PE'!U40=0," ",'GOOD PE'!U40)</f>
        <v xml:space="preserve"> </v>
      </c>
      <c r="O37" s="353" t="str">
        <f>IF('GOOD PE'!V40=0," ",'GOOD PE'!V40)</f>
        <v xml:space="preserve"> </v>
      </c>
      <c r="P37" s="353" t="str">
        <f>IF('GOOD PE'!W40=0," ",'GOOD PE'!W40)</f>
        <v xml:space="preserve"> </v>
      </c>
      <c r="Q37" s="509" t="str">
        <f>IF('GOOD PE'!X40=0," ",'GOOD PE'!X40)</f>
        <v xml:space="preserve"> </v>
      </c>
      <c r="R37" s="524" t="str">
        <f>IF('GOOD PE'!Y40=0," ",'GOOD PE'!Y40)</f>
        <v xml:space="preserve"> </v>
      </c>
      <c r="S37" s="353" t="str">
        <f>IF('GOOD PE'!Z40=0," ",'GOOD PE'!Z40)</f>
        <v xml:space="preserve"> </v>
      </c>
      <c r="T37" s="353" t="str">
        <f>IF('GOOD PE'!AA40=0," ",'GOOD PE'!AA40)</f>
        <v xml:space="preserve"> </v>
      </c>
      <c r="U37" s="509" t="str">
        <f>IF('GOOD PE'!AB40=0," ",'GOOD PE'!AB40)</f>
        <v xml:space="preserve"> </v>
      </c>
      <c r="V37" s="512">
        <f t="shared" si="2"/>
        <v>0</v>
      </c>
      <c r="W37" s="355">
        <f>V37*'GOOD PE'!G40</f>
        <v>0</v>
      </c>
      <c r="X37" s="356">
        <f>V37*'GOOD PE'!BE40</f>
        <v>0</v>
      </c>
    </row>
    <row r="38" spans="1:24" ht="23.25" customHeight="1">
      <c r="A38" s="361" t="str">
        <f>'GOOD PE'!C41</f>
        <v>G-10PE</v>
      </c>
      <c r="B38" s="516">
        <f>'GOOD PE'!G41</f>
        <v>5</v>
      </c>
      <c r="C38" s="515" t="str">
        <f>IF('GOOD PE'!J41=0," ",'GOOD PE'!J41)</f>
        <v xml:space="preserve"> </v>
      </c>
      <c r="D38" s="353" t="str">
        <f>IF('GOOD PE'!K41=0," ",'GOOD PE'!K41)</f>
        <v xml:space="preserve"> </v>
      </c>
      <c r="E38" s="353" t="str">
        <f>IF('GOOD PE'!L41=0," ",'GOOD PE'!L41)</f>
        <v xml:space="preserve"> </v>
      </c>
      <c r="F38" s="353" t="str">
        <f>IF('GOOD PE'!M41=0," ",'GOOD PE'!M41)</f>
        <v xml:space="preserve"> </v>
      </c>
      <c r="G38" s="353" t="str">
        <f>IF('GOOD PE'!N41=0," ",'GOOD PE'!N41)</f>
        <v xml:space="preserve"> </v>
      </c>
      <c r="H38" s="353" t="str">
        <f>IF('GOOD PE'!O41=0," ",'GOOD PE'!O41)</f>
        <v xml:space="preserve"> </v>
      </c>
      <c r="I38" s="353" t="str">
        <f>IF('GOOD PE'!P41=0," ",'GOOD PE'!P41)</f>
        <v xml:space="preserve"> </v>
      </c>
      <c r="J38" s="353" t="str">
        <f>IF('GOOD PE'!Q41=0," ",'GOOD PE'!Q41)</f>
        <v xml:space="preserve"> </v>
      </c>
      <c r="K38" s="353" t="str">
        <f>IF('GOOD PE'!R41=0," ",'GOOD PE'!R41)</f>
        <v xml:space="preserve"> </v>
      </c>
      <c r="L38" s="353" t="str">
        <f>IF('GOOD PE'!S41=0," ",'GOOD PE'!S41)</f>
        <v xml:space="preserve"> </v>
      </c>
      <c r="M38" s="353" t="str">
        <f>IF('GOOD PE'!T41=0," ",'GOOD PE'!T41)</f>
        <v xml:space="preserve"> </v>
      </c>
      <c r="N38" s="353" t="str">
        <f>IF('GOOD PE'!U41=0," ",'GOOD PE'!U41)</f>
        <v xml:space="preserve"> </v>
      </c>
      <c r="O38" s="353" t="str">
        <f>IF('GOOD PE'!V41=0," ",'GOOD PE'!V41)</f>
        <v xml:space="preserve"> </v>
      </c>
      <c r="P38" s="353" t="str">
        <f>IF('GOOD PE'!W41=0," ",'GOOD PE'!W41)</f>
        <v xml:space="preserve"> </v>
      </c>
      <c r="Q38" s="509" t="str">
        <f>IF('GOOD PE'!X41=0," ",'GOOD PE'!X41)</f>
        <v xml:space="preserve"> </v>
      </c>
      <c r="R38" s="524" t="str">
        <f>IF('GOOD PE'!Y41=0," ",'GOOD PE'!Y41)</f>
        <v xml:space="preserve"> </v>
      </c>
      <c r="S38" s="353" t="str">
        <f>IF('GOOD PE'!Z41=0," ",'GOOD PE'!Z41)</f>
        <v xml:space="preserve"> </v>
      </c>
      <c r="T38" s="353" t="str">
        <f>IF('GOOD PE'!AA41=0," ",'GOOD PE'!AA41)</f>
        <v xml:space="preserve"> </v>
      </c>
      <c r="U38" s="509" t="str">
        <f>IF('GOOD PE'!AB41=0," ",'GOOD PE'!AB41)</f>
        <v xml:space="preserve"> </v>
      </c>
      <c r="V38" s="512">
        <f t="shared" si="2"/>
        <v>0</v>
      </c>
      <c r="W38" s="355">
        <f>V38*'GOOD PE'!G41</f>
        <v>0</v>
      </c>
      <c r="X38" s="356">
        <f>V38*'GOOD PE'!BE41</f>
        <v>0</v>
      </c>
    </row>
    <row r="39" spans="1:24" ht="23.25" customHeight="1">
      <c r="A39" s="361" t="str">
        <f>'GOOD PE'!C42</f>
        <v>G-11PE</v>
      </c>
      <c r="B39" s="516">
        <f>'GOOD PE'!G42</f>
        <v>5</v>
      </c>
      <c r="C39" s="515" t="str">
        <f>IF('GOOD PE'!J42=0," ",'GOOD PE'!J42)</f>
        <v xml:space="preserve"> </v>
      </c>
      <c r="D39" s="353" t="str">
        <f>IF('GOOD PE'!K42=0," ",'GOOD PE'!K42)</f>
        <v xml:space="preserve"> </v>
      </c>
      <c r="E39" s="353" t="str">
        <f>IF('GOOD PE'!L42=0," ",'GOOD PE'!L42)</f>
        <v xml:space="preserve"> </v>
      </c>
      <c r="F39" s="353" t="str">
        <f>IF('GOOD PE'!M42=0," ",'GOOD PE'!M42)</f>
        <v xml:space="preserve"> </v>
      </c>
      <c r="G39" s="353" t="str">
        <f>IF('GOOD PE'!N42=0," ",'GOOD PE'!N42)</f>
        <v xml:space="preserve"> </v>
      </c>
      <c r="H39" s="353" t="str">
        <f>IF('GOOD PE'!O42=0," ",'GOOD PE'!O42)</f>
        <v xml:space="preserve"> </v>
      </c>
      <c r="I39" s="353" t="str">
        <f>IF('GOOD PE'!P42=0," ",'GOOD PE'!P42)</f>
        <v xml:space="preserve"> </v>
      </c>
      <c r="J39" s="353" t="str">
        <f>IF('GOOD PE'!Q42=0," ",'GOOD PE'!Q42)</f>
        <v xml:space="preserve"> </v>
      </c>
      <c r="K39" s="353" t="str">
        <f>IF('GOOD PE'!R42=0," ",'GOOD PE'!R42)</f>
        <v xml:space="preserve"> </v>
      </c>
      <c r="L39" s="353" t="str">
        <f>IF('GOOD PE'!S42=0," ",'GOOD PE'!S42)</f>
        <v xml:space="preserve"> </v>
      </c>
      <c r="M39" s="353" t="str">
        <f>IF('GOOD PE'!T42=0," ",'GOOD PE'!T42)</f>
        <v xml:space="preserve"> </v>
      </c>
      <c r="N39" s="353" t="str">
        <f>IF('GOOD PE'!U42=0," ",'GOOD PE'!U42)</f>
        <v xml:space="preserve"> </v>
      </c>
      <c r="O39" s="353" t="str">
        <f>IF('GOOD PE'!V42=0," ",'GOOD PE'!V42)</f>
        <v xml:space="preserve"> </v>
      </c>
      <c r="P39" s="353" t="str">
        <f>IF('GOOD PE'!W42=0," ",'GOOD PE'!W42)</f>
        <v xml:space="preserve"> </v>
      </c>
      <c r="Q39" s="509" t="str">
        <f>IF('GOOD PE'!X42=0," ",'GOOD PE'!X42)</f>
        <v xml:space="preserve"> </v>
      </c>
      <c r="R39" s="524" t="str">
        <f>IF('GOOD PE'!Y42=0," ",'GOOD PE'!Y42)</f>
        <v xml:space="preserve"> </v>
      </c>
      <c r="S39" s="353" t="str">
        <f>IF('GOOD PE'!Z42=0," ",'GOOD PE'!Z42)</f>
        <v xml:space="preserve"> </v>
      </c>
      <c r="T39" s="353" t="str">
        <f>IF('GOOD PE'!AA42=0," ",'GOOD PE'!AA42)</f>
        <v xml:space="preserve"> </v>
      </c>
      <c r="U39" s="509" t="str">
        <f>IF('GOOD PE'!AB42=0," ",'GOOD PE'!AB42)</f>
        <v xml:space="preserve"> </v>
      </c>
      <c r="V39" s="512">
        <f t="shared" si="2"/>
        <v>0</v>
      </c>
      <c r="W39" s="355">
        <f>V39*'GOOD PE'!G42</f>
        <v>0</v>
      </c>
      <c r="X39" s="356">
        <f>V39*'GOOD PE'!BE42</f>
        <v>0</v>
      </c>
    </row>
    <row r="40" spans="1:24" ht="23.25" customHeight="1">
      <c r="A40" s="361" t="str">
        <f>'GOOD PE'!C43</f>
        <v>G-12PE</v>
      </c>
      <c r="B40" s="516">
        <f>'GOOD PE'!G43</f>
        <v>5</v>
      </c>
      <c r="C40" s="515" t="str">
        <f>IF('GOOD PE'!J43=0," ",'GOOD PE'!J43)</f>
        <v xml:space="preserve"> </v>
      </c>
      <c r="D40" s="353" t="str">
        <f>IF('GOOD PE'!K43=0," ",'GOOD PE'!K43)</f>
        <v xml:space="preserve"> </v>
      </c>
      <c r="E40" s="353" t="str">
        <f>IF('GOOD PE'!L43=0," ",'GOOD PE'!L43)</f>
        <v xml:space="preserve"> </v>
      </c>
      <c r="F40" s="353" t="str">
        <f>IF('GOOD PE'!M43=0," ",'GOOD PE'!M43)</f>
        <v xml:space="preserve"> </v>
      </c>
      <c r="G40" s="353" t="str">
        <f>IF('GOOD PE'!N43=0," ",'GOOD PE'!N43)</f>
        <v xml:space="preserve"> </v>
      </c>
      <c r="H40" s="353" t="str">
        <f>IF('GOOD PE'!O43=0," ",'GOOD PE'!O43)</f>
        <v xml:space="preserve"> </v>
      </c>
      <c r="I40" s="353" t="str">
        <f>IF('GOOD PE'!P43=0," ",'GOOD PE'!P43)</f>
        <v xml:space="preserve"> </v>
      </c>
      <c r="J40" s="353" t="str">
        <f>IF('GOOD PE'!Q43=0," ",'GOOD PE'!Q43)</f>
        <v xml:space="preserve"> </v>
      </c>
      <c r="K40" s="353" t="str">
        <f>IF('GOOD PE'!R43=0," ",'GOOD PE'!R43)</f>
        <v xml:space="preserve"> </v>
      </c>
      <c r="L40" s="353" t="str">
        <f>IF('GOOD PE'!S43=0," ",'GOOD PE'!S43)</f>
        <v xml:space="preserve"> </v>
      </c>
      <c r="M40" s="353" t="str">
        <f>IF('GOOD PE'!T43=0," ",'GOOD PE'!T43)</f>
        <v xml:space="preserve"> </v>
      </c>
      <c r="N40" s="353" t="str">
        <f>IF('GOOD PE'!U43=0," ",'GOOD PE'!U43)</f>
        <v xml:space="preserve"> </v>
      </c>
      <c r="O40" s="353" t="str">
        <f>IF('GOOD PE'!V43=0," ",'GOOD PE'!V43)</f>
        <v xml:space="preserve"> </v>
      </c>
      <c r="P40" s="353" t="str">
        <f>IF('GOOD PE'!W43=0," ",'GOOD PE'!W43)</f>
        <v xml:space="preserve"> </v>
      </c>
      <c r="Q40" s="509" t="str">
        <f>IF('GOOD PE'!X43=0," ",'GOOD PE'!X43)</f>
        <v xml:space="preserve"> </v>
      </c>
      <c r="R40" s="524" t="str">
        <f>IF('GOOD PE'!Y43=0," ",'GOOD PE'!Y43)</f>
        <v xml:space="preserve"> </v>
      </c>
      <c r="S40" s="353" t="str">
        <f>IF('GOOD PE'!Z43=0," ",'GOOD PE'!Z43)</f>
        <v xml:space="preserve"> </v>
      </c>
      <c r="T40" s="353" t="str">
        <f>IF('GOOD PE'!AA43=0," ",'GOOD PE'!AA43)</f>
        <v xml:space="preserve"> </v>
      </c>
      <c r="U40" s="509" t="str">
        <f>IF('GOOD PE'!AB43=0," ",'GOOD PE'!AB43)</f>
        <v xml:space="preserve"> </v>
      </c>
      <c r="V40" s="512">
        <f t="shared" si="2"/>
        <v>0</v>
      </c>
      <c r="W40" s="355">
        <f>V40*'GOOD PE'!G43</f>
        <v>0</v>
      </c>
      <c r="X40" s="356">
        <f>V40*'GOOD PE'!BE43</f>
        <v>0</v>
      </c>
    </row>
    <row r="41" spans="1:24" ht="23.25" customHeight="1">
      <c r="A41" s="361" t="str">
        <f>'GOOD PE'!C44</f>
        <v>G-13PE</v>
      </c>
      <c r="B41" s="516">
        <f>'GOOD PE'!G44</f>
        <v>5</v>
      </c>
      <c r="C41" s="515" t="str">
        <f>IF('GOOD PE'!J44=0," ",'GOOD PE'!J44)</f>
        <v xml:space="preserve"> </v>
      </c>
      <c r="D41" s="353" t="str">
        <f>IF('GOOD PE'!K44=0," ",'GOOD PE'!K44)</f>
        <v xml:space="preserve"> </v>
      </c>
      <c r="E41" s="353" t="str">
        <f>IF('GOOD PE'!L44=0," ",'GOOD PE'!L44)</f>
        <v xml:space="preserve"> </v>
      </c>
      <c r="F41" s="353" t="str">
        <f>IF('GOOD PE'!M44=0," ",'GOOD PE'!M44)</f>
        <v xml:space="preserve"> </v>
      </c>
      <c r="G41" s="353" t="str">
        <f>IF('GOOD PE'!N44=0," ",'GOOD PE'!N44)</f>
        <v xml:space="preserve"> </v>
      </c>
      <c r="H41" s="353" t="str">
        <f>IF('GOOD PE'!O44=0," ",'GOOD PE'!O44)</f>
        <v xml:space="preserve"> </v>
      </c>
      <c r="I41" s="353" t="str">
        <f>IF('GOOD PE'!P44=0," ",'GOOD PE'!P44)</f>
        <v xml:space="preserve"> </v>
      </c>
      <c r="J41" s="353" t="str">
        <f>IF('GOOD PE'!Q44=0," ",'GOOD PE'!Q44)</f>
        <v xml:space="preserve"> </v>
      </c>
      <c r="K41" s="353" t="str">
        <f>IF('GOOD PE'!R44=0," ",'GOOD PE'!R44)</f>
        <v xml:space="preserve"> </v>
      </c>
      <c r="L41" s="353" t="str">
        <f>IF('GOOD PE'!S44=0," ",'GOOD PE'!S44)</f>
        <v xml:space="preserve"> </v>
      </c>
      <c r="M41" s="353" t="str">
        <f>IF('GOOD PE'!T44=0," ",'GOOD PE'!T44)</f>
        <v xml:space="preserve"> </v>
      </c>
      <c r="N41" s="353" t="str">
        <f>IF('GOOD PE'!U44=0," ",'GOOD PE'!U44)</f>
        <v xml:space="preserve"> </v>
      </c>
      <c r="O41" s="353" t="str">
        <f>IF('GOOD PE'!V44=0," ",'GOOD PE'!V44)</f>
        <v xml:space="preserve"> </v>
      </c>
      <c r="P41" s="353" t="str">
        <f>IF('GOOD PE'!W44=0," ",'GOOD PE'!W44)</f>
        <v xml:space="preserve"> </v>
      </c>
      <c r="Q41" s="509" t="str">
        <f>IF('GOOD PE'!X44=0," ",'GOOD PE'!X44)</f>
        <v xml:space="preserve"> </v>
      </c>
      <c r="R41" s="524" t="str">
        <f>IF('GOOD PE'!Y44=0," ",'GOOD PE'!Y44)</f>
        <v xml:space="preserve"> </v>
      </c>
      <c r="S41" s="353" t="str">
        <f>IF('GOOD PE'!Z44=0," ",'GOOD PE'!Z44)</f>
        <v xml:space="preserve"> </v>
      </c>
      <c r="T41" s="353" t="str">
        <f>IF('GOOD PE'!AA44=0," ",'GOOD PE'!AA44)</f>
        <v xml:space="preserve"> </v>
      </c>
      <c r="U41" s="509" t="str">
        <f>IF('GOOD PE'!AB44=0," ",'GOOD PE'!AB44)</f>
        <v xml:space="preserve"> </v>
      </c>
      <c r="V41" s="512">
        <f t="shared" si="2"/>
        <v>0</v>
      </c>
      <c r="W41" s="355">
        <f>V41*'GOOD PE'!G44</f>
        <v>0</v>
      </c>
      <c r="X41" s="356">
        <f>V41*'GOOD PE'!BE44</f>
        <v>0</v>
      </c>
    </row>
    <row r="42" spans="1:24" ht="23.25" customHeight="1">
      <c r="A42" s="361" t="str">
        <f>'GOOD PE'!C45</f>
        <v>G-14PE</v>
      </c>
      <c r="B42" s="516">
        <f>'GOOD PE'!G45</f>
        <v>5</v>
      </c>
      <c r="C42" s="515" t="str">
        <f>IF('GOOD PE'!J45=0," ",'GOOD PE'!J45)</f>
        <v xml:space="preserve"> </v>
      </c>
      <c r="D42" s="353" t="str">
        <f>IF('GOOD PE'!K45=0," ",'GOOD PE'!K45)</f>
        <v xml:space="preserve"> </v>
      </c>
      <c r="E42" s="353" t="str">
        <f>IF('GOOD PE'!L45=0," ",'GOOD PE'!L45)</f>
        <v xml:space="preserve"> </v>
      </c>
      <c r="F42" s="353" t="str">
        <f>IF('GOOD PE'!M45=0," ",'GOOD PE'!M45)</f>
        <v xml:space="preserve"> </v>
      </c>
      <c r="G42" s="353" t="str">
        <f>IF('GOOD PE'!N45=0," ",'GOOD PE'!N45)</f>
        <v xml:space="preserve"> </v>
      </c>
      <c r="H42" s="353" t="str">
        <f>IF('GOOD PE'!O45=0," ",'GOOD PE'!O45)</f>
        <v xml:space="preserve"> </v>
      </c>
      <c r="I42" s="353" t="str">
        <f>IF('GOOD PE'!P45=0," ",'GOOD PE'!P45)</f>
        <v xml:space="preserve"> </v>
      </c>
      <c r="J42" s="353" t="str">
        <f>IF('GOOD PE'!Q45=0," ",'GOOD PE'!Q45)</f>
        <v xml:space="preserve"> </v>
      </c>
      <c r="K42" s="353" t="str">
        <f>IF('GOOD PE'!R45=0," ",'GOOD PE'!R45)</f>
        <v xml:space="preserve"> </v>
      </c>
      <c r="L42" s="353" t="str">
        <f>IF('GOOD PE'!S45=0," ",'GOOD PE'!S45)</f>
        <v xml:space="preserve"> </v>
      </c>
      <c r="M42" s="353" t="str">
        <f>IF('GOOD PE'!T45=0," ",'GOOD PE'!T45)</f>
        <v xml:space="preserve"> </v>
      </c>
      <c r="N42" s="353" t="str">
        <f>IF('GOOD PE'!U45=0," ",'GOOD PE'!U45)</f>
        <v xml:space="preserve"> </v>
      </c>
      <c r="O42" s="353" t="str">
        <f>IF('GOOD PE'!V45=0," ",'GOOD PE'!V45)</f>
        <v xml:space="preserve"> </v>
      </c>
      <c r="P42" s="353" t="str">
        <f>IF('GOOD PE'!W45=0," ",'GOOD PE'!W45)</f>
        <v xml:space="preserve"> </v>
      </c>
      <c r="Q42" s="509" t="str">
        <f>IF('GOOD PE'!X45=0," ",'GOOD PE'!X45)</f>
        <v xml:space="preserve"> </v>
      </c>
      <c r="R42" s="524" t="str">
        <f>IF('GOOD PE'!Y45=0," ",'GOOD PE'!Y45)</f>
        <v xml:space="preserve"> </v>
      </c>
      <c r="S42" s="353" t="str">
        <f>IF('GOOD PE'!Z45=0," ",'GOOD PE'!Z45)</f>
        <v xml:space="preserve"> </v>
      </c>
      <c r="T42" s="353" t="str">
        <f>IF('GOOD PE'!AA45=0," ",'GOOD PE'!AA45)</f>
        <v xml:space="preserve"> </v>
      </c>
      <c r="U42" s="509" t="str">
        <f>IF('GOOD PE'!AB45=0," ",'GOOD PE'!AB45)</f>
        <v xml:space="preserve"> </v>
      </c>
      <c r="V42" s="512">
        <f t="shared" si="2"/>
        <v>0</v>
      </c>
      <c r="W42" s="355">
        <f>V42*'GOOD PE'!G45</f>
        <v>0</v>
      </c>
      <c r="X42" s="356">
        <f>V42*'GOOD PE'!BE45</f>
        <v>0</v>
      </c>
    </row>
    <row r="43" spans="1:24" ht="23.25" customHeight="1">
      <c r="A43" s="361" t="str">
        <f>'GOOD PE'!C46</f>
        <v>G-15PE</v>
      </c>
      <c r="B43" s="516">
        <f>'GOOD PE'!G46</f>
        <v>3</v>
      </c>
      <c r="C43" s="515" t="str">
        <f>IF('GOOD PE'!J46=0," ",'GOOD PE'!J46)</f>
        <v xml:space="preserve"> </v>
      </c>
      <c r="D43" s="353" t="str">
        <f>IF('GOOD PE'!K46=0," ",'GOOD PE'!K46)</f>
        <v xml:space="preserve"> </v>
      </c>
      <c r="E43" s="353" t="str">
        <f>IF('GOOD PE'!L46=0," ",'GOOD PE'!L46)</f>
        <v xml:space="preserve"> </v>
      </c>
      <c r="F43" s="353" t="str">
        <f>IF('GOOD PE'!M46=0," ",'GOOD PE'!M46)</f>
        <v xml:space="preserve"> </v>
      </c>
      <c r="G43" s="353" t="str">
        <f>IF('GOOD PE'!N46=0," ",'GOOD PE'!N46)</f>
        <v xml:space="preserve"> </v>
      </c>
      <c r="H43" s="353" t="str">
        <f>IF('GOOD PE'!O46=0," ",'GOOD PE'!O46)</f>
        <v xml:space="preserve"> </v>
      </c>
      <c r="I43" s="353" t="str">
        <f>IF('GOOD PE'!P46=0," ",'GOOD PE'!P46)</f>
        <v xml:space="preserve"> </v>
      </c>
      <c r="J43" s="353" t="str">
        <f>IF('GOOD PE'!Q46=0," ",'GOOD PE'!Q46)</f>
        <v xml:space="preserve"> </v>
      </c>
      <c r="K43" s="353" t="str">
        <f>IF('GOOD PE'!R46=0," ",'GOOD PE'!R46)</f>
        <v xml:space="preserve"> </v>
      </c>
      <c r="L43" s="353" t="str">
        <f>IF('GOOD PE'!S46=0," ",'GOOD PE'!S46)</f>
        <v xml:space="preserve"> </v>
      </c>
      <c r="M43" s="353" t="str">
        <f>IF('GOOD PE'!T46=0," ",'GOOD PE'!T46)</f>
        <v xml:space="preserve"> </v>
      </c>
      <c r="N43" s="353" t="str">
        <f>IF('GOOD PE'!U46=0," ",'GOOD PE'!U46)</f>
        <v xml:space="preserve"> </v>
      </c>
      <c r="O43" s="353" t="str">
        <f>IF('GOOD PE'!V46=0," ",'GOOD PE'!V46)</f>
        <v xml:space="preserve"> </v>
      </c>
      <c r="P43" s="353" t="str">
        <f>IF('GOOD PE'!W46=0," ",'GOOD PE'!W46)</f>
        <v xml:space="preserve"> </v>
      </c>
      <c r="Q43" s="509" t="str">
        <f>IF('GOOD PE'!X46=0," ",'GOOD PE'!X46)</f>
        <v xml:space="preserve"> </v>
      </c>
      <c r="R43" s="524" t="str">
        <f>IF('GOOD PE'!Y46=0," ",'GOOD PE'!Y46)</f>
        <v xml:space="preserve"> </v>
      </c>
      <c r="S43" s="353" t="str">
        <f>IF('GOOD PE'!Z46=0," ",'GOOD PE'!Z46)</f>
        <v xml:space="preserve"> </v>
      </c>
      <c r="T43" s="353" t="str">
        <f>IF('GOOD PE'!AA46=0," ",'GOOD PE'!AA46)</f>
        <v xml:space="preserve"> </v>
      </c>
      <c r="U43" s="509" t="str">
        <f>IF('GOOD PE'!AB46=0," ",'GOOD PE'!AB46)</f>
        <v xml:space="preserve"> </v>
      </c>
      <c r="V43" s="512">
        <f t="shared" si="2"/>
        <v>0</v>
      </c>
      <c r="W43" s="355">
        <f>V43*'GOOD PE'!G46</f>
        <v>0</v>
      </c>
      <c r="X43" s="356">
        <f>V43*'GOOD PE'!BE46</f>
        <v>0</v>
      </c>
    </row>
    <row r="44" spans="1:24" ht="23.25" customHeight="1">
      <c r="A44" s="361" t="str">
        <f>'GOOD PE'!C47</f>
        <v>G-16PE</v>
      </c>
      <c r="B44" s="516">
        <f>'GOOD PE'!G47</f>
        <v>3</v>
      </c>
      <c r="C44" s="515" t="str">
        <f>IF('GOOD PE'!J47=0," ",'GOOD PE'!J47)</f>
        <v xml:space="preserve"> </v>
      </c>
      <c r="D44" s="353" t="str">
        <f>IF('GOOD PE'!K47=0," ",'GOOD PE'!K47)</f>
        <v xml:space="preserve"> </v>
      </c>
      <c r="E44" s="353" t="str">
        <f>IF('GOOD PE'!L47=0," ",'GOOD PE'!L47)</f>
        <v xml:space="preserve"> </v>
      </c>
      <c r="F44" s="353" t="str">
        <f>IF('GOOD PE'!M47=0," ",'GOOD PE'!M47)</f>
        <v xml:space="preserve"> </v>
      </c>
      <c r="G44" s="353" t="str">
        <f>IF('GOOD PE'!N47=0," ",'GOOD PE'!N47)</f>
        <v xml:space="preserve"> </v>
      </c>
      <c r="H44" s="353" t="str">
        <f>IF('GOOD PE'!O47=0," ",'GOOD PE'!O47)</f>
        <v xml:space="preserve"> </v>
      </c>
      <c r="I44" s="353" t="str">
        <f>IF('GOOD PE'!P47=0," ",'GOOD PE'!P47)</f>
        <v xml:space="preserve"> </v>
      </c>
      <c r="J44" s="353" t="str">
        <f>IF('GOOD PE'!Q47=0," ",'GOOD PE'!Q47)</f>
        <v xml:space="preserve"> </v>
      </c>
      <c r="K44" s="353" t="str">
        <f>IF('GOOD PE'!R47=0," ",'GOOD PE'!R47)</f>
        <v xml:space="preserve"> </v>
      </c>
      <c r="L44" s="353" t="str">
        <f>IF('GOOD PE'!S47=0," ",'GOOD PE'!S47)</f>
        <v xml:space="preserve"> </v>
      </c>
      <c r="M44" s="353" t="str">
        <f>IF('GOOD PE'!T47=0," ",'GOOD PE'!T47)</f>
        <v xml:space="preserve"> </v>
      </c>
      <c r="N44" s="353" t="str">
        <f>IF('GOOD PE'!U47=0," ",'GOOD PE'!U47)</f>
        <v xml:space="preserve"> </v>
      </c>
      <c r="O44" s="353" t="str">
        <f>IF('GOOD PE'!V47=0," ",'GOOD PE'!V47)</f>
        <v xml:space="preserve"> </v>
      </c>
      <c r="P44" s="353" t="str">
        <f>IF('GOOD PE'!W47=0," ",'GOOD PE'!W47)</f>
        <v xml:space="preserve"> </v>
      </c>
      <c r="Q44" s="509" t="str">
        <f>IF('GOOD PE'!X47=0," ",'GOOD PE'!X47)</f>
        <v xml:space="preserve"> </v>
      </c>
      <c r="R44" s="524" t="str">
        <f>IF('GOOD PE'!Y47=0," ",'GOOD PE'!Y47)</f>
        <v xml:space="preserve"> </v>
      </c>
      <c r="S44" s="353" t="str">
        <f>IF('GOOD PE'!Z47=0," ",'GOOD PE'!Z47)</f>
        <v xml:space="preserve"> </v>
      </c>
      <c r="T44" s="353" t="str">
        <f>IF('GOOD PE'!AA47=0," ",'GOOD PE'!AA47)</f>
        <v xml:space="preserve"> </v>
      </c>
      <c r="U44" s="509" t="str">
        <f>IF('GOOD PE'!AB47=0," ",'GOOD PE'!AB47)</f>
        <v xml:space="preserve"> </v>
      </c>
      <c r="V44" s="512">
        <f t="shared" si="2"/>
        <v>0</v>
      </c>
      <c r="W44" s="355">
        <f>V44*'GOOD PE'!G47</f>
        <v>0</v>
      </c>
      <c r="X44" s="356">
        <f>V44*'GOOD PE'!BE47</f>
        <v>0</v>
      </c>
    </row>
    <row r="45" spans="1:24" ht="23.25" customHeight="1">
      <c r="A45" s="361" t="str">
        <f>'GOOD PE'!C48</f>
        <v>G-17PE</v>
      </c>
      <c r="B45" s="516">
        <f>'GOOD PE'!G48</f>
        <v>3</v>
      </c>
      <c r="C45" s="515" t="str">
        <f>IF('GOOD PE'!J48=0," ",'GOOD PE'!J48)</f>
        <v xml:space="preserve"> </v>
      </c>
      <c r="D45" s="353" t="str">
        <f>IF('GOOD PE'!K48=0," ",'GOOD PE'!K48)</f>
        <v xml:space="preserve"> </v>
      </c>
      <c r="E45" s="353" t="str">
        <f>IF('GOOD PE'!L48=0," ",'GOOD PE'!L48)</f>
        <v xml:space="preserve"> </v>
      </c>
      <c r="F45" s="353" t="str">
        <f>IF('GOOD PE'!M48=0," ",'GOOD PE'!M48)</f>
        <v xml:space="preserve"> </v>
      </c>
      <c r="G45" s="353" t="str">
        <f>IF('GOOD PE'!N48=0," ",'GOOD PE'!N48)</f>
        <v xml:space="preserve"> </v>
      </c>
      <c r="H45" s="353" t="str">
        <f>IF('GOOD PE'!O48=0," ",'GOOD PE'!O48)</f>
        <v xml:space="preserve"> </v>
      </c>
      <c r="I45" s="353" t="str">
        <f>IF('GOOD PE'!P48=0," ",'GOOD PE'!P48)</f>
        <v xml:space="preserve"> </v>
      </c>
      <c r="J45" s="353" t="str">
        <f>IF('GOOD PE'!Q48=0," ",'GOOD PE'!Q48)</f>
        <v xml:space="preserve"> </v>
      </c>
      <c r="K45" s="353" t="str">
        <f>IF('GOOD PE'!R48=0," ",'GOOD PE'!R48)</f>
        <v xml:space="preserve"> </v>
      </c>
      <c r="L45" s="353" t="str">
        <f>IF('GOOD PE'!S48=0," ",'GOOD PE'!S48)</f>
        <v xml:space="preserve"> </v>
      </c>
      <c r="M45" s="353" t="str">
        <f>IF('GOOD PE'!T48=0," ",'GOOD PE'!T48)</f>
        <v xml:space="preserve"> </v>
      </c>
      <c r="N45" s="353" t="str">
        <f>IF('GOOD PE'!U48=0," ",'GOOD PE'!U48)</f>
        <v xml:space="preserve"> </v>
      </c>
      <c r="O45" s="353" t="str">
        <f>IF('GOOD PE'!V48=0," ",'GOOD PE'!V48)</f>
        <v xml:space="preserve"> </v>
      </c>
      <c r="P45" s="353" t="str">
        <f>IF('GOOD PE'!W48=0," ",'GOOD PE'!W48)</f>
        <v xml:space="preserve"> </v>
      </c>
      <c r="Q45" s="509" t="str">
        <f>IF('GOOD PE'!X48=0," ",'GOOD PE'!X48)</f>
        <v xml:space="preserve"> </v>
      </c>
      <c r="R45" s="524" t="str">
        <f>IF('GOOD PE'!Y48=0," ",'GOOD PE'!Y48)</f>
        <v xml:space="preserve"> </v>
      </c>
      <c r="S45" s="353" t="str">
        <f>IF('GOOD PE'!Z48=0," ",'GOOD PE'!Z48)</f>
        <v xml:space="preserve"> </v>
      </c>
      <c r="T45" s="353" t="str">
        <f>IF('GOOD PE'!AA48=0," ",'GOOD PE'!AA48)</f>
        <v xml:space="preserve"> </v>
      </c>
      <c r="U45" s="509" t="str">
        <f>IF('GOOD PE'!AB48=0," ",'GOOD PE'!AB48)</f>
        <v xml:space="preserve"> </v>
      </c>
      <c r="V45" s="512">
        <f t="shared" si="2"/>
        <v>0</v>
      </c>
      <c r="W45" s="355">
        <f>V45*'GOOD PE'!G48</f>
        <v>0</v>
      </c>
      <c r="X45" s="356">
        <f>V45*'GOOD PE'!BE48</f>
        <v>0</v>
      </c>
    </row>
    <row r="46" spans="1:24" ht="23.25" customHeight="1">
      <c r="A46" s="361" t="str">
        <f>'GOOD PE'!C49</f>
        <v>G-18PE</v>
      </c>
      <c r="B46" s="516">
        <f>'GOOD PE'!G49</f>
        <v>2</v>
      </c>
      <c r="C46" s="515" t="str">
        <f>IF('GOOD PE'!J49=0," ",'GOOD PE'!J49)</f>
        <v xml:space="preserve"> </v>
      </c>
      <c r="D46" s="353" t="str">
        <f>IF('GOOD PE'!K49=0," ",'GOOD PE'!K49)</f>
        <v xml:space="preserve"> </v>
      </c>
      <c r="E46" s="353" t="str">
        <f>IF('GOOD PE'!L49=0," ",'GOOD PE'!L49)</f>
        <v xml:space="preserve"> </v>
      </c>
      <c r="F46" s="353" t="str">
        <f>IF('GOOD PE'!M49=0," ",'GOOD PE'!M49)</f>
        <v xml:space="preserve"> </v>
      </c>
      <c r="G46" s="353" t="str">
        <f>IF('GOOD PE'!N49=0," ",'GOOD PE'!N49)</f>
        <v xml:space="preserve"> </v>
      </c>
      <c r="H46" s="353" t="str">
        <f>IF('GOOD PE'!O49=0," ",'GOOD PE'!O49)</f>
        <v xml:space="preserve"> </v>
      </c>
      <c r="I46" s="353" t="str">
        <f>IF('GOOD PE'!P49=0," ",'GOOD PE'!P49)</f>
        <v xml:space="preserve"> </v>
      </c>
      <c r="J46" s="353" t="str">
        <f>IF('GOOD PE'!Q49=0," ",'GOOD PE'!Q49)</f>
        <v xml:space="preserve"> </v>
      </c>
      <c r="K46" s="353" t="str">
        <f>IF('GOOD PE'!R49=0," ",'GOOD PE'!R49)</f>
        <v xml:space="preserve"> </v>
      </c>
      <c r="L46" s="353" t="str">
        <f>IF('GOOD PE'!S49=0," ",'GOOD PE'!S49)</f>
        <v xml:space="preserve"> </v>
      </c>
      <c r="M46" s="353" t="str">
        <f>IF('GOOD PE'!T49=0," ",'GOOD PE'!T49)</f>
        <v xml:space="preserve"> </v>
      </c>
      <c r="N46" s="353" t="str">
        <f>IF('GOOD PE'!U49=0," ",'GOOD PE'!U49)</f>
        <v xml:space="preserve"> </v>
      </c>
      <c r="O46" s="353" t="str">
        <f>IF('GOOD PE'!V49=0," ",'GOOD PE'!V49)</f>
        <v xml:space="preserve"> </v>
      </c>
      <c r="P46" s="353" t="str">
        <f>IF('GOOD PE'!W49=0," ",'GOOD PE'!W49)</f>
        <v xml:space="preserve"> </v>
      </c>
      <c r="Q46" s="509" t="str">
        <f>IF('GOOD PE'!X49=0," ",'GOOD PE'!X49)</f>
        <v xml:space="preserve"> </v>
      </c>
      <c r="R46" s="524" t="str">
        <f>IF('GOOD PE'!Y49=0," ",'GOOD PE'!Y49)</f>
        <v xml:space="preserve"> </v>
      </c>
      <c r="S46" s="353" t="str">
        <f>IF('GOOD PE'!Z49=0," ",'GOOD PE'!Z49)</f>
        <v xml:space="preserve"> </v>
      </c>
      <c r="T46" s="353" t="str">
        <f>IF('GOOD PE'!AA49=0," ",'GOOD PE'!AA49)</f>
        <v xml:space="preserve"> </v>
      </c>
      <c r="U46" s="509" t="str">
        <f>IF('GOOD PE'!AB49=0," ",'GOOD PE'!AB49)</f>
        <v xml:space="preserve"> </v>
      </c>
      <c r="V46" s="512">
        <f t="shared" si="2"/>
        <v>0</v>
      </c>
      <c r="W46" s="355">
        <f>V46*'GOOD PE'!G49</f>
        <v>0</v>
      </c>
      <c r="X46" s="356">
        <f>V46*'GOOD PE'!BE49</f>
        <v>0</v>
      </c>
    </row>
    <row r="47" spans="1:24" ht="23.25" customHeight="1">
      <c r="A47" s="361" t="str">
        <f>'GOOD PE'!C50</f>
        <v>G-19PE</v>
      </c>
      <c r="B47" s="516">
        <f>'GOOD PE'!G50</f>
        <v>1</v>
      </c>
      <c r="C47" s="515" t="str">
        <f>IF('GOOD PE'!J50=0," ",'GOOD PE'!J50)</f>
        <v xml:space="preserve"> </v>
      </c>
      <c r="D47" s="353" t="str">
        <f>IF('GOOD PE'!K50=0," ",'GOOD PE'!K50)</f>
        <v xml:space="preserve"> </v>
      </c>
      <c r="E47" s="353" t="str">
        <f>IF('GOOD PE'!L50=0," ",'GOOD PE'!L50)</f>
        <v xml:space="preserve"> </v>
      </c>
      <c r="F47" s="353" t="str">
        <f>IF('GOOD PE'!M50=0," ",'GOOD PE'!M50)</f>
        <v xml:space="preserve"> </v>
      </c>
      <c r="G47" s="353" t="str">
        <f>IF('GOOD PE'!N50=0," ",'GOOD PE'!N50)</f>
        <v xml:space="preserve"> </v>
      </c>
      <c r="H47" s="353" t="str">
        <f>IF('GOOD PE'!O50=0," ",'GOOD PE'!O50)</f>
        <v xml:space="preserve"> </v>
      </c>
      <c r="I47" s="353" t="str">
        <f>IF('GOOD PE'!P50=0," ",'GOOD PE'!P50)</f>
        <v xml:space="preserve"> </v>
      </c>
      <c r="J47" s="353" t="str">
        <f>IF('GOOD PE'!Q50=0," ",'GOOD PE'!Q50)</f>
        <v xml:space="preserve"> </v>
      </c>
      <c r="K47" s="353" t="str">
        <f>IF('GOOD PE'!R50=0," ",'GOOD PE'!R50)</f>
        <v xml:space="preserve"> </v>
      </c>
      <c r="L47" s="353" t="str">
        <f>IF('GOOD PE'!S50=0," ",'GOOD PE'!S50)</f>
        <v xml:space="preserve"> </v>
      </c>
      <c r="M47" s="353" t="str">
        <f>IF('GOOD PE'!T50=0," ",'GOOD PE'!T50)</f>
        <v xml:space="preserve"> </v>
      </c>
      <c r="N47" s="353" t="str">
        <f>IF('GOOD PE'!U50=0," ",'GOOD PE'!U50)</f>
        <v xml:space="preserve"> </v>
      </c>
      <c r="O47" s="353" t="str">
        <f>IF('GOOD PE'!V50=0," ",'GOOD PE'!V50)</f>
        <v xml:space="preserve"> </v>
      </c>
      <c r="P47" s="353" t="str">
        <f>IF('GOOD PE'!W50=0," ",'GOOD PE'!W50)</f>
        <v xml:space="preserve"> </v>
      </c>
      <c r="Q47" s="509" t="str">
        <f>IF('GOOD PE'!X50=0," ",'GOOD PE'!X50)</f>
        <v xml:space="preserve"> </v>
      </c>
      <c r="R47" s="524" t="str">
        <f>IF('GOOD PE'!Y50=0," ",'GOOD PE'!Y50)</f>
        <v xml:space="preserve"> </v>
      </c>
      <c r="S47" s="353" t="str">
        <f>IF('GOOD PE'!Z50=0," ",'GOOD PE'!Z50)</f>
        <v xml:space="preserve"> </v>
      </c>
      <c r="T47" s="353" t="str">
        <f>IF('GOOD PE'!AA50=0," ",'GOOD PE'!AA50)</f>
        <v xml:space="preserve"> </v>
      </c>
      <c r="U47" s="509" t="str">
        <f>IF('GOOD PE'!AB50=0," ",'GOOD PE'!AB50)</f>
        <v xml:space="preserve"> </v>
      </c>
      <c r="V47" s="512">
        <f t="shared" si="2"/>
        <v>0</v>
      </c>
      <c r="W47" s="355">
        <f>V47*'GOOD PE'!G50</f>
        <v>0</v>
      </c>
      <c r="X47" s="356">
        <f>V47*'GOOD PE'!BE50</f>
        <v>0</v>
      </c>
    </row>
    <row r="48" spans="1:24" ht="23.25" customHeight="1">
      <c r="A48" s="361" t="str">
        <f>'GOOD PE'!C51</f>
        <v>G-20PE</v>
      </c>
      <c r="B48" s="516">
        <f>'GOOD PE'!G51</f>
        <v>1</v>
      </c>
      <c r="C48" s="515" t="str">
        <f>IF('GOOD PE'!J51=0," ",'GOOD PE'!J51)</f>
        <v xml:space="preserve"> </v>
      </c>
      <c r="D48" s="353" t="str">
        <f>IF('GOOD PE'!K51=0," ",'GOOD PE'!K51)</f>
        <v xml:space="preserve"> </v>
      </c>
      <c r="E48" s="353" t="str">
        <f>IF('GOOD PE'!L51=0," ",'GOOD PE'!L51)</f>
        <v xml:space="preserve"> </v>
      </c>
      <c r="F48" s="353" t="str">
        <f>IF('GOOD PE'!M51=0," ",'GOOD PE'!M51)</f>
        <v xml:space="preserve"> </v>
      </c>
      <c r="G48" s="353" t="str">
        <f>IF('GOOD PE'!N51=0," ",'GOOD PE'!N51)</f>
        <v xml:space="preserve"> </v>
      </c>
      <c r="H48" s="353" t="str">
        <f>IF('GOOD PE'!O51=0," ",'GOOD PE'!O51)</f>
        <v xml:space="preserve"> </v>
      </c>
      <c r="I48" s="353" t="str">
        <f>IF('GOOD PE'!P51=0," ",'GOOD PE'!P51)</f>
        <v xml:space="preserve"> </v>
      </c>
      <c r="J48" s="353" t="str">
        <f>IF('GOOD PE'!Q51=0," ",'GOOD PE'!Q51)</f>
        <v xml:space="preserve"> </v>
      </c>
      <c r="K48" s="353" t="str">
        <f>IF('GOOD PE'!R51=0," ",'GOOD PE'!R51)</f>
        <v xml:space="preserve"> </v>
      </c>
      <c r="L48" s="353" t="str">
        <f>IF('GOOD PE'!S51=0," ",'GOOD PE'!S51)</f>
        <v xml:space="preserve"> </v>
      </c>
      <c r="M48" s="353" t="str">
        <f>IF('GOOD PE'!T51=0," ",'GOOD PE'!T51)</f>
        <v xml:space="preserve"> </v>
      </c>
      <c r="N48" s="353" t="str">
        <f>IF('GOOD PE'!U51=0," ",'GOOD PE'!U51)</f>
        <v xml:space="preserve"> </v>
      </c>
      <c r="O48" s="353" t="str">
        <f>IF('GOOD PE'!V51=0," ",'GOOD PE'!V51)</f>
        <v xml:space="preserve"> </v>
      </c>
      <c r="P48" s="353" t="str">
        <f>IF('GOOD PE'!W51=0," ",'GOOD PE'!W51)</f>
        <v xml:space="preserve"> </v>
      </c>
      <c r="Q48" s="509" t="str">
        <f>IF('GOOD PE'!X51=0," ",'GOOD PE'!X51)</f>
        <v xml:space="preserve"> </v>
      </c>
      <c r="R48" s="524" t="str">
        <f>IF('GOOD PE'!Y51=0," ",'GOOD PE'!Y51)</f>
        <v xml:space="preserve"> </v>
      </c>
      <c r="S48" s="353" t="str">
        <f>IF('GOOD PE'!Z51=0," ",'GOOD PE'!Z51)</f>
        <v xml:space="preserve"> </v>
      </c>
      <c r="T48" s="353" t="str">
        <f>IF('GOOD PE'!AA51=0," ",'GOOD PE'!AA51)</f>
        <v xml:space="preserve"> </v>
      </c>
      <c r="U48" s="509" t="str">
        <f>IF('GOOD PE'!AB51=0," ",'GOOD PE'!AB51)</f>
        <v xml:space="preserve"> </v>
      </c>
      <c r="V48" s="512">
        <f t="shared" si="2"/>
        <v>0</v>
      </c>
      <c r="W48" s="355">
        <f>V48*'GOOD PE'!G51</f>
        <v>0</v>
      </c>
      <c r="X48" s="356">
        <f>V48*'GOOD PE'!BE51</f>
        <v>0</v>
      </c>
    </row>
    <row r="49" spans="1:24" ht="23.25" customHeight="1">
      <c r="A49" s="361" t="str">
        <f>'GOOD PE'!C52</f>
        <v>G-21PE</v>
      </c>
      <c r="B49" s="516">
        <f>'GOOD PE'!G52</f>
        <v>1</v>
      </c>
      <c r="C49" s="515" t="str">
        <f>IF('GOOD PE'!J52=0," ",'GOOD PE'!J52)</f>
        <v xml:space="preserve"> </v>
      </c>
      <c r="D49" s="353" t="str">
        <f>IF('GOOD PE'!K52=0," ",'GOOD PE'!K52)</f>
        <v xml:space="preserve"> </v>
      </c>
      <c r="E49" s="353" t="str">
        <f>IF('GOOD PE'!L52=0," ",'GOOD PE'!L52)</f>
        <v xml:space="preserve"> </v>
      </c>
      <c r="F49" s="353" t="str">
        <f>IF('GOOD PE'!M52=0," ",'GOOD PE'!M52)</f>
        <v xml:space="preserve"> </v>
      </c>
      <c r="G49" s="353" t="str">
        <f>IF('GOOD PE'!N52=0," ",'GOOD PE'!N52)</f>
        <v xml:space="preserve"> </v>
      </c>
      <c r="H49" s="353" t="str">
        <f>IF('GOOD PE'!O52=0," ",'GOOD PE'!O52)</f>
        <v xml:space="preserve"> </v>
      </c>
      <c r="I49" s="353" t="str">
        <f>IF('GOOD PE'!P52=0," ",'GOOD PE'!P52)</f>
        <v xml:space="preserve"> </v>
      </c>
      <c r="J49" s="353" t="str">
        <f>IF('GOOD PE'!Q52=0," ",'GOOD PE'!Q52)</f>
        <v xml:space="preserve"> </v>
      </c>
      <c r="K49" s="353" t="str">
        <f>IF('GOOD PE'!R52=0," ",'GOOD PE'!R52)</f>
        <v xml:space="preserve"> </v>
      </c>
      <c r="L49" s="353" t="str">
        <f>IF('GOOD PE'!S52=0," ",'GOOD PE'!S52)</f>
        <v xml:space="preserve"> </v>
      </c>
      <c r="M49" s="353" t="str">
        <f>IF('GOOD PE'!T52=0," ",'GOOD PE'!T52)</f>
        <v xml:space="preserve"> </v>
      </c>
      <c r="N49" s="353" t="str">
        <f>IF('GOOD PE'!U52=0," ",'GOOD PE'!U52)</f>
        <v xml:space="preserve"> </v>
      </c>
      <c r="O49" s="353" t="str">
        <f>IF('GOOD PE'!V52=0," ",'GOOD PE'!V52)</f>
        <v xml:space="preserve"> </v>
      </c>
      <c r="P49" s="353" t="str">
        <f>IF('GOOD PE'!W52=0," ",'GOOD PE'!W52)</f>
        <v xml:space="preserve"> </v>
      </c>
      <c r="Q49" s="509" t="str">
        <f>IF('GOOD PE'!X52=0," ",'GOOD PE'!X52)</f>
        <v xml:space="preserve"> </v>
      </c>
      <c r="R49" s="524" t="str">
        <f>IF('GOOD PE'!Y52=0," ",'GOOD PE'!Y52)</f>
        <v xml:space="preserve"> </v>
      </c>
      <c r="S49" s="353" t="str">
        <f>IF('GOOD PE'!Z52=0," ",'GOOD PE'!Z52)</f>
        <v xml:space="preserve"> </v>
      </c>
      <c r="T49" s="353" t="str">
        <f>IF('GOOD PE'!AA52=0," ",'GOOD PE'!AA52)</f>
        <v xml:space="preserve"> </v>
      </c>
      <c r="U49" s="509" t="str">
        <f>IF('GOOD PE'!AB52=0," ",'GOOD PE'!AB52)</f>
        <v xml:space="preserve"> </v>
      </c>
      <c r="V49" s="512">
        <f t="shared" si="2"/>
        <v>0</v>
      </c>
      <c r="W49" s="355">
        <f>V49*'GOOD PE'!G52</f>
        <v>0</v>
      </c>
      <c r="X49" s="356">
        <f>V49*'GOOD PE'!BE52</f>
        <v>0</v>
      </c>
    </row>
  </sheetData>
  <sheetProtection selectLockedCells="1" selectUnlockedCells="1"/>
  <autoFilter ref="V7:X31" xr:uid="{00000000-0001-0000-0600-000000000000}"/>
  <mergeCells count="8">
    <mergeCell ref="B7:B8"/>
    <mergeCell ref="N2:V2"/>
    <mergeCell ref="A4:C4"/>
    <mergeCell ref="O4:X4"/>
    <mergeCell ref="O5:X5"/>
    <mergeCell ref="A5:N5"/>
    <mergeCell ref="H2:L2"/>
    <mergeCell ref="A1:F2"/>
  </mergeCells>
  <conditionalFormatting sqref="C7:U7 A7"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{441C62CA-73DD-4A9B-AAAF-69F85246553F}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orientation="landscape" horizontalDpi="4294967292" verticalDpi="4294967292" r:id="rId1"/>
  <headerFooter>
    <oddHeader xml:space="preserve">&amp;C
</oddHeader>
    <oddFooter>&amp;C&amp;P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C62CA-73DD-4A9B-AAAF-69F852465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C7:U7 A7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ED69-E990-4033-BEF7-DEB9DC973D3A}">
  <dimension ref="A1:V51"/>
  <sheetViews>
    <sheetView showGridLines="0" zoomScaleNormal="100" workbookViewId="0">
      <selection activeCell="W9" sqref="W9"/>
    </sheetView>
  </sheetViews>
  <sheetFormatPr baseColWidth="10" defaultColWidth="12.1640625" defaultRowHeight="16"/>
  <cols>
    <col min="1" max="1" width="9" style="60" customWidth="1"/>
    <col min="2" max="3" width="5.83203125" style="60" customWidth="1"/>
    <col min="4" max="20" width="5.83203125" style="59" customWidth="1"/>
    <col min="21" max="21" width="6.6640625" style="59" customWidth="1"/>
    <col min="22" max="22" width="6.5" style="59" customWidth="1"/>
    <col min="23" max="23" width="10.5" style="60" customWidth="1"/>
    <col min="24" max="24" width="4.6640625" style="60" customWidth="1"/>
    <col min="25" max="16384" width="12.1640625" style="60"/>
  </cols>
  <sheetData>
    <row r="1" spans="1:22">
      <c r="A1" s="437" t="s">
        <v>787</v>
      </c>
    </row>
    <row r="2" spans="1:22" ht="40.25" customHeight="1">
      <c r="A2" s="584">
        <f>'PE PRODUCTION LIST'!A5</f>
        <v>0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277"/>
      <c r="M2" s="585">
        <f>'PE PRODUCTION LIST'!O5</f>
        <v>0</v>
      </c>
      <c r="N2" s="585"/>
      <c r="O2" s="585"/>
      <c r="P2" s="585"/>
      <c r="Q2" s="585"/>
      <c r="R2" s="585"/>
      <c r="S2" s="585"/>
      <c r="T2" s="585"/>
      <c r="U2" s="585"/>
    </row>
    <row r="3" spans="1:22" s="39" customFormat="1" ht="24" customHeight="1">
      <c r="U3" s="236">
        <f>SUM(U5:U45)</f>
        <v>0</v>
      </c>
    </row>
    <row r="4" spans="1:22" ht="60" customHeight="1">
      <c r="A4" s="61" t="s">
        <v>14</v>
      </c>
      <c r="B4" s="506" t="str">
        <f>'PE PRODUCTION LIST'!C7</f>
        <v>BLACK              RAL 9005</v>
      </c>
      <c r="C4" s="506" t="str">
        <f>'PE PRODUCTION LIST'!D7</f>
        <v>WHITE</v>
      </c>
      <c r="D4" s="506" t="str">
        <f>'PE PRODUCTION LIST'!E7</f>
        <v xml:space="preserve">RED                RAL 3000 </v>
      </c>
      <c r="E4" s="506" t="str">
        <f>'PE PRODUCTION LIST'!F7</f>
        <v xml:space="preserve">YELLOW       RAL 1018 </v>
      </c>
      <c r="F4" s="506" t="str">
        <f>'PE PRODUCTION LIST'!G7</f>
        <v>BLUE             RAL 5015</v>
      </c>
      <c r="G4" s="506" t="str">
        <f>'PE PRODUCTION LIST'!H7</f>
        <v>BRIGHT
GREEN          RAL 6018</v>
      </c>
      <c r="H4" s="506" t="str">
        <f>'PE PRODUCTION LIST'!I7</f>
        <v>PURE 
GREEN
RAL 6037</v>
      </c>
      <c r="I4" s="506" t="str">
        <f>'PE PRODUCTION LIST'!J7</f>
        <v>APRICOT
ORANGE 
RAL 1033</v>
      </c>
      <c r="J4" s="506" t="str">
        <f>'PE PRODUCTION LIST'!K7</f>
        <v>DEEP ORANGE          
RAL 2011</v>
      </c>
      <c r="K4" s="506" t="str">
        <f>'PE PRODUCTION LIST'!L7</f>
        <v>PINK             RAL 4003</v>
      </c>
      <c r="L4" s="506" t="str">
        <f>'PE PRODUCTION LIST'!M7</f>
        <v>GREY  
RAL 7001</v>
      </c>
      <c r="M4" s="506" t="str">
        <f>'PE PRODUCTION LIST'!N7</f>
        <v>PURPLE   nS4050-R60B/M</v>
      </c>
      <c r="N4" s="506" t="str">
        <f>'PE PRODUCTION LIST'!O7</f>
        <v>MINT   
RAL 6027</v>
      </c>
      <c r="O4" s="506" t="str">
        <f>'PE PRODUCTION LIST'!P7</f>
        <v>DEEP ROSE 
RAL 4008</v>
      </c>
      <c r="P4" s="506" t="str">
        <f>'PE PRODUCTION LIST'!Q7</f>
        <v>BROWN
RAL 8003</v>
      </c>
      <c r="Q4" s="506" t="str">
        <f>'PE PRODUCTION LIST'!R7</f>
        <v>FLUORO PINK</v>
      </c>
      <c r="R4" s="506" t="str">
        <f>'PE PRODUCTION LIST'!S7</f>
        <v>FLUORO ORANGE</v>
      </c>
      <c r="S4" s="506" t="str">
        <f>'PE PRODUCTION LIST'!T7</f>
        <v>FLUORO YELLOW</v>
      </c>
      <c r="T4" s="506" t="str">
        <f>'PE PRODUCTION LIST'!U7</f>
        <v>FLUORO GREEN</v>
      </c>
      <c r="U4" s="62" t="s">
        <v>16</v>
      </c>
      <c r="V4" s="60"/>
    </row>
    <row r="5" spans="1:22" ht="23.25" customHeight="1">
      <c r="A5" s="63" t="str">
        <f>'PE PRODUCTION LIST'!A9</f>
        <v>G-22PE</v>
      </c>
      <c r="B5" s="98" t="str">
        <f>'PE PRODUCTION LIST'!C9</f>
        <v xml:space="preserve"> </v>
      </c>
      <c r="C5" s="98" t="str">
        <f>'PE PRODUCTION LIST'!D9</f>
        <v xml:space="preserve"> </v>
      </c>
      <c r="D5" s="98" t="str">
        <f>'PE PRODUCTION LIST'!E9</f>
        <v xml:space="preserve"> </v>
      </c>
      <c r="E5" s="98" t="str">
        <f>'PE PRODUCTION LIST'!F9</f>
        <v xml:space="preserve"> </v>
      </c>
      <c r="F5" s="98" t="str">
        <f>'PE PRODUCTION LIST'!G9</f>
        <v xml:space="preserve"> </v>
      </c>
      <c r="G5" s="98" t="str">
        <f>'PE PRODUCTION LIST'!H9</f>
        <v xml:space="preserve"> </v>
      </c>
      <c r="H5" s="98" t="str">
        <f>'PE PRODUCTION LIST'!I9</f>
        <v xml:space="preserve"> </v>
      </c>
      <c r="I5" s="98" t="str">
        <f>'PE PRODUCTION LIST'!J9</f>
        <v xml:space="preserve"> </v>
      </c>
      <c r="J5" s="98" t="str">
        <f>'PE PRODUCTION LIST'!K9</f>
        <v xml:space="preserve"> </v>
      </c>
      <c r="K5" s="98" t="str">
        <f>'PE PRODUCTION LIST'!L9</f>
        <v xml:space="preserve"> </v>
      </c>
      <c r="L5" s="98" t="str">
        <f>'PE PRODUCTION LIST'!M9</f>
        <v xml:space="preserve"> </v>
      </c>
      <c r="M5" s="98" t="str">
        <f>'PE PRODUCTION LIST'!N9</f>
        <v xml:space="preserve"> </v>
      </c>
      <c r="N5" s="98" t="str">
        <f>'PE PRODUCTION LIST'!O9</f>
        <v xml:space="preserve"> </v>
      </c>
      <c r="O5" s="98" t="str">
        <f>'PE PRODUCTION LIST'!P9</f>
        <v xml:space="preserve"> </v>
      </c>
      <c r="P5" s="98" t="str">
        <f>'PE PRODUCTION LIST'!Q9</f>
        <v xml:space="preserve"> </v>
      </c>
      <c r="Q5" s="98" t="str">
        <f>'PE PRODUCTION LIST'!R9</f>
        <v xml:space="preserve"> </v>
      </c>
      <c r="R5" s="98" t="str">
        <f>'PE PRODUCTION LIST'!S9</f>
        <v xml:space="preserve"> </v>
      </c>
      <c r="S5" s="98" t="str">
        <f>'PE PRODUCTION LIST'!T9</f>
        <v xml:space="preserve"> </v>
      </c>
      <c r="T5" s="98" t="str">
        <f>'PE PRODUCTION LIST'!U9</f>
        <v xml:space="preserve"> </v>
      </c>
      <c r="U5" s="98">
        <f>SUM(B5:T5)</f>
        <v>0</v>
      </c>
      <c r="V5" s="60"/>
    </row>
    <row r="6" spans="1:22" ht="23.25" customHeight="1">
      <c r="A6" s="63" t="str">
        <f>'PE PRODUCTION LIST'!A10</f>
        <v>G-23PE</v>
      </c>
      <c r="B6" s="98" t="str">
        <f>'PE PRODUCTION LIST'!C10</f>
        <v xml:space="preserve"> </v>
      </c>
      <c r="C6" s="98" t="str">
        <f>'PE PRODUCTION LIST'!D10</f>
        <v xml:space="preserve"> </v>
      </c>
      <c r="D6" s="98" t="str">
        <f>'PE PRODUCTION LIST'!E10</f>
        <v xml:space="preserve"> </v>
      </c>
      <c r="E6" s="98" t="str">
        <f>'PE PRODUCTION LIST'!F10</f>
        <v xml:space="preserve"> </v>
      </c>
      <c r="F6" s="98" t="str">
        <f>'PE PRODUCTION LIST'!G10</f>
        <v xml:space="preserve"> </v>
      </c>
      <c r="G6" s="98" t="str">
        <f>'PE PRODUCTION LIST'!H10</f>
        <v xml:space="preserve"> </v>
      </c>
      <c r="H6" s="98" t="str">
        <f>'PE PRODUCTION LIST'!I10</f>
        <v xml:space="preserve"> </v>
      </c>
      <c r="I6" s="98" t="str">
        <f>'PE PRODUCTION LIST'!J10</f>
        <v xml:space="preserve"> </v>
      </c>
      <c r="J6" s="98" t="str">
        <f>'PE PRODUCTION LIST'!K10</f>
        <v xml:space="preserve"> </v>
      </c>
      <c r="K6" s="98" t="str">
        <f>'PE PRODUCTION LIST'!L10</f>
        <v xml:space="preserve"> </v>
      </c>
      <c r="L6" s="98" t="str">
        <f>'PE PRODUCTION LIST'!M10</f>
        <v xml:space="preserve"> </v>
      </c>
      <c r="M6" s="98" t="str">
        <f>'PE PRODUCTION LIST'!N10</f>
        <v xml:space="preserve"> </v>
      </c>
      <c r="N6" s="98" t="str">
        <f>'PE PRODUCTION LIST'!O10</f>
        <v xml:space="preserve"> </v>
      </c>
      <c r="O6" s="98" t="str">
        <f>'PE PRODUCTION LIST'!P10</f>
        <v xml:space="preserve"> </v>
      </c>
      <c r="P6" s="98" t="str">
        <f>'PE PRODUCTION LIST'!Q10</f>
        <v xml:space="preserve"> </v>
      </c>
      <c r="Q6" s="98" t="str">
        <f>'PE PRODUCTION LIST'!R10</f>
        <v xml:space="preserve"> </v>
      </c>
      <c r="R6" s="98" t="str">
        <f>'PE PRODUCTION LIST'!S10</f>
        <v xml:space="preserve"> </v>
      </c>
      <c r="S6" s="98" t="str">
        <f>'PE PRODUCTION LIST'!T10</f>
        <v xml:space="preserve"> </v>
      </c>
      <c r="T6" s="98" t="str">
        <f>'PE PRODUCTION LIST'!U10</f>
        <v xml:space="preserve"> </v>
      </c>
      <c r="U6" s="98">
        <f t="shared" ref="U6:U45" si="0">SUM(B6:T6)</f>
        <v>0</v>
      </c>
      <c r="V6" s="60"/>
    </row>
    <row r="7" spans="1:22" ht="23.25" customHeight="1">
      <c r="A7" s="63" t="str">
        <f>'PE PRODUCTION LIST'!A11</f>
        <v>G-24PE</v>
      </c>
      <c r="B7" s="98" t="str">
        <f>'PE PRODUCTION LIST'!C11</f>
        <v xml:space="preserve"> </v>
      </c>
      <c r="C7" s="98" t="str">
        <f>'PE PRODUCTION LIST'!D11</f>
        <v xml:space="preserve"> </v>
      </c>
      <c r="D7" s="98" t="str">
        <f>'PE PRODUCTION LIST'!E11</f>
        <v xml:space="preserve"> </v>
      </c>
      <c r="E7" s="98" t="str">
        <f>'PE PRODUCTION LIST'!F11</f>
        <v xml:space="preserve"> </v>
      </c>
      <c r="F7" s="98" t="str">
        <f>'PE PRODUCTION LIST'!G11</f>
        <v xml:space="preserve"> </v>
      </c>
      <c r="G7" s="98" t="str">
        <f>'PE PRODUCTION LIST'!H11</f>
        <v xml:space="preserve"> </v>
      </c>
      <c r="H7" s="98" t="str">
        <f>'PE PRODUCTION LIST'!I11</f>
        <v xml:space="preserve"> </v>
      </c>
      <c r="I7" s="98" t="str">
        <f>'PE PRODUCTION LIST'!J11</f>
        <v xml:space="preserve"> </v>
      </c>
      <c r="J7" s="98" t="str">
        <f>'PE PRODUCTION LIST'!K11</f>
        <v xml:space="preserve"> </v>
      </c>
      <c r="K7" s="98" t="str">
        <f>'PE PRODUCTION LIST'!L11</f>
        <v xml:space="preserve"> </v>
      </c>
      <c r="L7" s="98" t="str">
        <f>'PE PRODUCTION LIST'!M11</f>
        <v xml:space="preserve"> </v>
      </c>
      <c r="M7" s="98" t="str">
        <f>'PE PRODUCTION LIST'!N11</f>
        <v xml:space="preserve"> </v>
      </c>
      <c r="N7" s="98" t="str">
        <f>'PE PRODUCTION LIST'!O11</f>
        <v xml:space="preserve"> </v>
      </c>
      <c r="O7" s="98" t="str">
        <f>'PE PRODUCTION LIST'!P11</f>
        <v xml:space="preserve"> </v>
      </c>
      <c r="P7" s="98" t="str">
        <f>'PE PRODUCTION LIST'!Q11</f>
        <v xml:space="preserve"> </v>
      </c>
      <c r="Q7" s="98" t="str">
        <f>'PE PRODUCTION LIST'!R11</f>
        <v xml:space="preserve"> </v>
      </c>
      <c r="R7" s="98" t="str">
        <f>'PE PRODUCTION LIST'!S11</f>
        <v xml:space="preserve"> </v>
      </c>
      <c r="S7" s="98" t="str">
        <f>'PE PRODUCTION LIST'!T11</f>
        <v xml:space="preserve"> </v>
      </c>
      <c r="T7" s="98" t="str">
        <f>'PE PRODUCTION LIST'!U11</f>
        <v xml:space="preserve"> </v>
      </c>
      <c r="U7" s="98">
        <f t="shared" si="0"/>
        <v>0</v>
      </c>
      <c r="V7" s="60"/>
    </row>
    <row r="8" spans="1:22" ht="23.25" customHeight="1">
      <c r="A8" s="63" t="str">
        <f>'PE PRODUCTION LIST'!A12</f>
        <v>G-25PE</v>
      </c>
      <c r="B8" s="98" t="str">
        <f>'PE PRODUCTION LIST'!C12</f>
        <v xml:space="preserve"> </v>
      </c>
      <c r="C8" s="98" t="str">
        <f>'PE PRODUCTION LIST'!D12</f>
        <v xml:space="preserve"> </v>
      </c>
      <c r="D8" s="98" t="str">
        <f>'PE PRODUCTION LIST'!E12</f>
        <v xml:space="preserve"> </v>
      </c>
      <c r="E8" s="98" t="str">
        <f>'PE PRODUCTION LIST'!F12</f>
        <v xml:space="preserve"> </v>
      </c>
      <c r="F8" s="98" t="str">
        <f>'PE PRODUCTION LIST'!G12</f>
        <v xml:space="preserve"> </v>
      </c>
      <c r="G8" s="98" t="str">
        <f>'PE PRODUCTION LIST'!H12</f>
        <v xml:space="preserve"> </v>
      </c>
      <c r="H8" s="98" t="str">
        <f>'PE PRODUCTION LIST'!I12</f>
        <v xml:space="preserve"> </v>
      </c>
      <c r="I8" s="98" t="str">
        <f>'PE PRODUCTION LIST'!J12</f>
        <v xml:space="preserve"> </v>
      </c>
      <c r="J8" s="98" t="str">
        <f>'PE PRODUCTION LIST'!K12</f>
        <v xml:space="preserve"> </v>
      </c>
      <c r="K8" s="98" t="str">
        <f>'PE PRODUCTION LIST'!L12</f>
        <v xml:space="preserve"> </v>
      </c>
      <c r="L8" s="98" t="str">
        <f>'PE PRODUCTION LIST'!M12</f>
        <v xml:space="preserve"> </v>
      </c>
      <c r="M8" s="98" t="str">
        <f>'PE PRODUCTION LIST'!N12</f>
        <v xml:space="preserve"> </v>
      </c>
      <c r="N8" s="98" t="str">
        <f>'PE PRODUCTION LIST'!O12</f>
        <v xml:space="preserve"> </v>
      </c>
      <c r="O8" s="98" t="str">
        <f>'PE PRODUCTION LIST'!P12</f>
        <v xml:space="preserve"> </v>
      </c>
      <c r="P8" s="98" t="str">
        <f>'PE PRODUCTION LIST'!Q12</f>
        <v xml:space="preserve"> </v>
      </c>
      <c r="Q8" s="98" t="str">
        <f>'PE PRODUCTION LIST'!R12</f>
        <v xml:space="preserve"> </v>
      </c>
      <c r="R8" s="98" t="str">
        <f>'PE PRODUCTION LIST'!S12</f>
        <v xml:space="preserve"> </v>
      </c>
      <c r="S8" s="98" t="str">
        <f>'PE PRODUCTION LIST'!T12</f>
        <v xml:space="preserve"> </v>
      </c>
      <c r="T8" s="98" t="str">
        <f>'PE PRODUCTION LIST'!U12</f>
        <v xml:space="preserve"> </v>
      </c>
      <c r="U8" s="98">
        <f t="shared" si="0"/>
        <v>0</v>
      </c>
      <c r="V8" s="60"/>
    </row>
    <row r="9" spans="1:22" ht="23.25" customHeight="1">
      <c r="A9" s="63" t="str">
        <f>'PE PRODUCTION LIST'!A13</f>
        <v>G-26PE</v>
      </c>
      <c r="B9" s="98" t="str">
        <f>'PE PRODUCTION LIST'!C13</f>
        <v xml:space="preserve"> </v>
      </c>
      <c r="C9" s="98" t="str">
        <f>'PE PRODUCTION LIST'!D13</f>
        <v xml:space="preserve"> </v>
      </c>
      <c r="D9" s="98" t="str">
        <f>'PE PRODUCTION LIST'!E13</f>
        <v xml:space="preserve"> </v>
      </c>
      <c r="E9" s="98" t="str">
        <f>'PE PRODUCTION LIST'!F13</f>
        <v xml:space="preserve"> </v>
      </c>
      <c r="F9" s="98" t="str">
        <f>'PE PRODUCTION LIST'!G13</f>
        <v xml:space="preserve"> </v>
      </c>
      <c r="G9" s="98" t="str">
        <f>'PE PRODUCTION LIST'!H13</f>
        <v xml:space="preserve"> </v>
      </c>
      <c r="H9" s="98" t="str">
        <f>'PE PRODUCTION LIST'!I13</f>
        <v xml:space="preserve"> </v>
      </c>
      <c r="I9" s="98" t="str">
        <f>'PE PRODUCTION LIST'!J13</f>
        <v xml:space="preserve"> </v>
      </c>
      <c r="J9" s="98" t="str">
        <f>'PE PRODUCTION LIST'!K13</f>
        <v xml:space="preserve"> </v>
      </c>
      <c r="K9" s="98" t="str">
        <f>'PE PRODUCTION LIST'!L13</f>
        <v xml:space="preserve"> </v>
      </c>
      <c r="L9" s="98" t="str">
        <f>'PE PRODUCTION LIST'!M13</f>
        <v xml:space="preserve"> </v>
      </c>
      <c r="M9" s="98" t="str">
        <f>'PE PRODUCTION LIST'!N13</f>
        <v xml:space="preserve"> </v>
      </c>
      <c r="N9" s="98" t="str">
        <f>'PE PRODUCTION LIST'!O13</f>
        <v xml:space="preserve"> </v>
      </c>
      <c r="O9" s="98" t="str">
        <f>'PE PRODUCTION LIST'!P13</f>
        <v xml:space="preserve"> </v>
      </c>
      <c r="P9" s="98" t="str">
        <f>'PE PRODUCTION LIST'!Q13</f>
        <v xml:space="preserve"> </v>
      </c>
      <c r="Q9" s="98" t="str">
        <f>'PE PRODUCTION LIST'!R13</f>
        <v xml:space="preserve"> </v>
      </c>
      <c r="R9" s="98" t="str">
        <f>'PE PRODUCTION LIST'!S13</f>
        <v xml:space="preserve"> </v>
      </c>
      <c r="S9" s="98" t="str">
        <f>'PE PRODUCTION LIST'!T13</f>
        <v xml:space="preserve"> </v>
      </c>
      <c r="T9" s="98" t="str">
        <f>'PE PRODUCTION LIST'!U13</f>
        <v xml:space="preserve"> </v>
      </c>
      <c r="U9" s="98">
        <f t="shared" si="0"/>
        <v>0</v>
      </c>
      <c r="V9" s="60"/>
    </row>
    <row r="10" spans="1:22" ht="23.25" customHeight="1">
      <c r="A10" s="63" t="str">
        <f>'PE PRODUCTION LIST'!A14</f>
        <v>G-27PE</v>
      </c>
      <c r="B10" s="98" t="str">
        <f>'PE PRODUCTION LIST'!C14</f>
        <v xml:space="preserve"> </v>
      </c>
      <c r="C10" s="98" t="str">
        <f>'PE PRODUCTION LIST'!D14</f>
        <v xml:space="preserve"> </v>
      </c>
      <c r="D10" s="98" t="str">
        <f>'PE PRODUCTION LIST'!E14</f>
        <v xml:space="preserve"> </v>
      </c>
      <c r="E10" s="98" t="str">
        <f>'PE PRODUCTION LIST'!F14</f>
        <v xml:space="preserve"> </v>
      </c>
      <c r="F10" s="98" t="str">
        <f>'PE PRODUCTION LIST'!G14</f>
        <v xml:space="preserve"> </v>
      </c>
      <c r="G10" s="98" t="str">
        <f>'PE PRODUCTION LIST'!H14</f>
        <v xml:space="preserve"> </v>
      </c>
      <c r="H10" s="98" t="str">
        <f>'PE PRODUCTION LIST'!I14</f>
        <v xml:space="preserve"> </v>
      </c>
      <c r="I10" s="98" t="str">
        <f>'PE PRODUCTION LIST'!J14</f>
        <v xml:space="preserve"> </v>
      </c>
      <c r="J10" s="98" t="str">
        <f>'PE PRODUCTION LIST'!K14</f>
        <v xml:space="preserve"> </v>
      </c>
      <c r="K10" s="98" t="str">
        <f>'PE PRODUCTION LIST'!L14</f>
        <v xml:space="preserve"> </v>
      </c>
      <c r="L10" s="98" t="str">
        <f>'PE PRODUCTION LIST'!M14</f>
        <v xml:space="preserve"> </v>
      </c>
      <c r="M10" s="98" t="str">
        <f>'PE PRODUCTION LIST'!N14</f>
        <v xml:space="preserve"> </v>
      </c>
      <c r="N10" s="98" t="str">
        <f>'PE PRODUCTION LIST'!O14</f>
        <v xml:space="preserve"> </v>
      </c>
      <c r="O10" s="98" t="str">
        <f>'PE PRODUCTION LIST'!P14</f>
        <v xml:space="preserve"> </v>
      </c>
      <c r="P10" s="98" t="str">
        <f>'PE PRODUCTION LIST'!Q14</f>
        <v xml:space="preserve"> </v>
      </c>
      <c r="Q10" s="98" t="str">
        <f>'PE PRODUCTION LIST'!R14</f>
        <v xml:space="preserve"> </v>
      </c>
      <c r="R10" s="98" t="str">
        <f>'PE PRODUCTION LIST'!S14</f>
        <v xml:space="preserve"> </v>
      </c>
      <c r="S10" s="98" t="str">
        <f>'PE PRODUCTION LIST'!T14</f>
        <v xml:space="preserve"> </v>
      </c>
      <c r="T10" s="98" t="str">
        <f>'PE PRODUCTION LIST'!U14</f>
        <v xml:space="preserve"> </v>
      </c>
      <c r="U10" s="98">
        <f t="shared" si="0"/>
        <v>0</v>
      </c>
      <c r="V10" s="60"/>
    </row>
    <row r="11" spans="1:22" ht="23.25" customHeight="1">
      <c r="A11" s="63" t="str">
        <f>'PE PRODUCTION LIST'!A15</f>
        <v>G-28PE</v>
      </c>
      <c r="B11" s="98" t="str">
        <f>'PE PRODUCTION LIST'!C15</f>
        <v xml:space="preserve"> </v>
      </c>
      <c r="C11" s="98" t="str">
        <f>'PE PRODUCTION LIST'!D15</f>
        <v xml:space="preserve"> </v>
      </c>
      <c r="D11" s="98" t="str">
        <f>'PE PRODUCTION LIST'!E15</f>
        <v xml:space="preserve"> </v>
      </c>
      <c r="E11" s="98" t="str">
        <f>'PE PRODUCTION LIST'!F15</f>
        <v xml:space="preserve"> </v>
      </c>
      <c r="F11" s="98" t="str">
        <f>'PE PRODUCTION LIST'!G15</f>
        <v xml:space="preserve"> </v>
      </c>
      <c r="G11" s="98" t="str">
        <f>'PE PRODUCTION LIST'!H15</f>
        <v xml:space="preserve"> </v>
      </c>
      <c r="H11" s="98" t="str">
        <f>'PE PRODUCTION LIST'!I15</f>
        <v xml:space="preserve"> </v>
      </c>
      <c r="I11" s="98" t="str">
        <f>'PE PRODUCTION LIST'!J15</f>
        <v xml:space="preserve"> </v>
      </c>
      <c r="J11" s="98" t="str">
        <f>'PE PRODUCTION LIST'!K15</f>
        <v xml:space="preserve"> </v>
      </c>
      <c r="K11" s="98" t="str">
        <f>'PE PRODUCTION LIST'!L15</f>
        <v xml:space="preserve"> </v>
      </c>
      <c r="L11" s="98" t="str">
        <f>'PE PRODUCTION LIST'!M15</f>
        <v xml:space="preserve"> </v>
      </c>
      <c r="M11" s="98" t="str">
        <f>'PE PRODUCTION LIST'!N15</f>
        <v xml:space="preserve"> </v>
      </c>
      <c r="N11" s="98" t="str">
        <f>'PE PRODUCTION LIST'!O15</f>
        <v xml:space="preserve"> </v>
      </c>
      <c r="O11" s="98" t="str">
        <f>'PE PRODUCTION LIST'!P15</f>
        <v xml:space="preserve"> </v>
      </c>
      <c r="P11" s="98" t="str">
        <f>'PE PRODUCTION LIST'!Q15</f>
        <v xml:space="preserve"> </v>
      </c>
      <c r="Q11" s="98" t="str">
        <f>'PE PRODUCTION LIST'!R15</f>
        <v xml:space="preserve"> </v>
      </c>
      <c r="R11" s="98" t="str">
        <f>'PE PRODUCTION LIST'!S15</f>
        <v xml:space="preserve"> </v>
      </c>
      <c r="S11" s="98" t="str">
        <f>'PE PRODUCTION LIST'!T15</f>
        <v xml:space="preserve"> </v>
      </c>
      <c r="T11" s="98" t="str">
        <f>'PE PRODUCTION LIST'!U15</f>
        <v xml:space="preserve"> </v>
      </c>
      <c r="U11" s="98">
        <f t="shared" si="0"/>
        <v>0</v>
      </c>
      <c r="V11" s="60"/>
    </row>
    <row r="12" spans="1:22" ht="23.25" customHeight="1">
      <c r="A12" s="63" t="str">
        <f>'PE PRODUCTION LIST'!A16</f>
        <v>G-29PE</v>
      </c>
      <c r="B12" s="98" t="str">
        <f>'PE PRODUCTION LIST'!C16</f>
        <v xml:space="preserve"> </v>
      </c>
      <c r="C12" s="98" t="str">
        <f>'PE PRODUCTION LIST'!D16</f>
        <v xml:space="preserve"> </v>
      </c>
      <c r="D12" s="98" t="str">
        <f>'PE PRODUCTION LIST'!E16</f>
        <v xml:space="preserve"> </v>
      </c>
      <c r="E12" s="98" t="str">
        <f>'PE PRODUCTION LIST'!F16</f>
        <v xml:space="preserve"> </v>
      </c>
      <c r="F12" s="98" t="str">
        <f>'PE PRODUCTION LIST'!G16</f>
        <v xml:space="preserve"> </v>
      </c>
      <c r="G12" s="98" t="str">
        <f>'PE PRODUCTION LIST'!H16</f>
        <v xml:space="preserve"> </v>
      </c>
      <c r="H12" s="98" t="str">
        <f>'PE PRODUCTION LIST'!I16</f>
        <v xml:space="preserve"> </v>
      </c>
      <c r="I12" s="98" t="str">
        <f>'PE PRODUCTION LIST'!J16</f>
        <v xml:space="preserve"> </v>
      </c>
      <c r="J12" s="98" t="str">
        <f>'PE PRODUCTION LIST'!K16</f>
        <v xml:space="preserve"> </v>
      </c>
      <c r="K12" s="98" t="str">
        <f>'PE PRODUCTION LIST'!L16</f>
        <v xml:space="preserve"> </v>
      </c>
      <c r="L12" s="98" t="str">
        <f>'PE PRODUCTION LIST'!M16</f>
        <v xml:space="preserve"> </v>
      </c>
      <c r="M12" s="98" t="str">
        <f>'PE PRODUCTION LIST'!N16</f>
        <v xml:space="preserve"> </v>
      </c>
      <c r="N12" s="98" t="str">
        <f>'PE PRODUCTION LIST'!O16</f>
        <v xml:space="preserve"> </v>
      </c>
      <c r="O12" s="98" t="str">
        <f>'PE PRODUCTION LIST'!P16</f>
        <v xml:space="preserve"> </v>
      </c>
      <c r="P12" s="98" t="str">
        <f>'PE PRODUCTION LIST'!Q16</f>
        <v xml:space="preserve"> </v>
      </c>
      <c r="Q12" s="98" t="str">
        <f>'PE PRODUCTION LIST'!R16</f>
        <v xml:space="preserve"> </v>
      </c>
      <c r="R12" s="98" t="str">
        <f>'PE PRODUCTION LIST'!S16</f>
        <v xml:space="preserve"> </v>
      </c>
      <c r="S12" s="98" t="str">
        <f>'PE PRODUCTION LIST'!T16</f>
        <v xml:space="preserve"> </v>
      </c>
      <c r="T12" s="98" t="str">
        <f>'PE PRODUCTION LIST'!U16</f>
        <v xml:space="preserve"> </v>
      </c>
      <c r="U12" s="98">
        <f t="shared" si="0"/>
        <v>0</v>
      </c>
      <c r="V12" s="60"/>
    </row>
    <row r="13" spans="1:22" ht="23.25" customHeight="1">
      <c r="A13" s="63" t="str">
        <f>'PE PRODUCTION LIST'!A17</f>
        <v>G-30PE</v>
      </c>
      <c r="B13" s="98" t="str">
        <f>'PE PRODUCTION LIST'!C17</f>
        <v xml:space="preserve"> </v>
      </c>
      <c r="C13" s="98" t="str">
        <f>'PE PRODUCTION LIST'!D17</f>
        <v xml:space="preserve"> </v>
      </c>
      <c r="D13" s="98" t="str">
        <f>'PE PRODUCTION LIST'!E17</f>
        <v xml:space="preserve"> </v>
      </c>
      <c r="E13" s="98" t="str">
        <f>'PE PRODUCTION LIST'!F17</f>
        <v xml:space="preserve"> </v>
      </c>
      <c r="F13" s="98" t="str">
        <f>'PE PRODUCTION LIST'!G17</f>
        <v xml:space="preserve"> </v>
      </c>
      <c r="G13" s="98" t="str">
        <f>'PE PRODUCTION LIST'!H17</f>
        <v xml:space="preserve"> </v>
      </c>
      <c r="H13" s="98" t="str">
        <f>'PE PRODUCTION LIST'!I17</f>
        <v xml:space="preserve"> </v>
      </c>
      <c r="I13" s="98" t="str">
        <f>'PE PRODUCTION LIST'!J17</f>
        <v xml:space="preserve"> </v>
      </c>
      <c r="J13" s="98" t="str">
        <f>'PE PRODUCTION LIST'!K17</f>
        <v xml:space="preserve"> </v>
      </c>
      <c r="K13" s="98" t="str">
        <f>'PE PRODUCTION LIST'!L17</f>
        <v xml:space="preserve"> </v>
      </c>
      <c r="L13" s="98" t="str">
        <f>'PE PRODUCTION LIST'!M17</f>
        <v xml:space="preserve"> </v>
      </c>
      <c r="M13" s="98" t="str">
        <f>'PE PRODUCTION LIST'!N17</f>
        <v xml:space="preserve"> </v>
      </c>
      <c r="N13" s="98" t="str">
        <f>'PE PRODUCTION LIST'!O17</f>
        <v xml:space="preserve"> </v>
      </c>
      <c r="O13" s="98" t="str">
        <f>'PE PRODUCTION LIST'!P17</f>
        <v xml:space="preserve"> </v>
      </c>
      <c r="P13" s="98" t="str">
        <f>'PE PRODUCTION LIST'!Q17</f>
        <v xml:space="preserve"> </v>
      </c>
      <c r="Q13" s="98" t="str">
        <f>'PE PRODUCTION LIST'!R17</f>
        <v xml:space="preserve"> </v>
      </c>
      <c r="R13" s="98" t="str">
        <f>'PE PRODUCTION LIST'!S17</f>
        <v xml:space="preserve"> </v>
      </c>
      <c r="S13" s="98" t="str">
        <f>'PE PRODUCTION LIST'!T17</f>
        <v xml:space="preserve"> </v>
      </c>
      <c r="T13" s="98" t="str">
        <f>'PE PRODUCTION LIST'!U17</f>
        <v xml:space="preserve"> </v>
      </c>
      <c r="U13" s="98">
        <f t="shared" si="0"/>
        <v>0</v>
      </c>
      <c r="V13" s="60"/>
    </row>
    <row r="14" spans="1:22" ht="23.25" customHeight="1">
      <c r="A14" s="63" t="str">
        <f>'PE PRODUCTION LIST'!A18</f>
        <v>G-31PE</v>
      </c>
      <c r="B14" s="98" t="str">
        <f>'PE PRODUCTION LIST'!C18</f>
        <v xml:space="preserve"> </v>
      </c>
      <c r="C14" s="98" t="str">
        <f>'PE PRODUCTION LIST'!D18</f>
        <v xml:space="preserve"> </v>
      </c>
      <c r="D14" s="98" t="str">
        <f>'PE PRODUCTION LIST'!E18</f>
        <v xml:space="preserve"> </v>
      </c>
      <c r="E14" s="98" t="str">
        <f>'PE PRODUCTION LIST'!F18</f>
        <v xml:space="preserve"> </v>
      </c>
      <c r="F14" s="98" t="str">
        <f>'PE PRODUCTION LIST'!G18</f>
        <v xml:space="preserve"> </v>
      </c>
      <c r="G14" s="98" t="str">
        <f>'PE PRODUCTION LIST'!H18</f>
        <v xml:space="preserve"> </v>
      </c>
      <c r="H14" s="98" t="str">
        <f>'PE PRODUCTION LIST'!I18</f>
        <v xml:space="preserve"> </v>
      </c>
      <c r="I14" s="98" t="str">
        <f>'PE PRODUCTION LIST'!J18</f>
        <v xml:space="preserve"> </v>
      </c>
      <c r="J14" s="98" t="str">
        <f>'PE PRODUCTION LIST'!K18</f>
        <v xml:space="preserve"> </v>
      </c>
      <c r="K14" s="98" t="str">
        <f>'PE PRODUCTION LIST'!L18</f>
        <v xml:space="preserve"> </v>
      </c>
      <c r="L14" s="98" t="str">
        <f>'PE PRODUCTION LIST'!M18</f>
        <v xml:space="preserve"> </v>
      </c>
      <c r="M14" s="98" t="str">
        <f>'PE PRODUCTION LIST'!N18</f>
        <v xml:space="preserve"> </v>
      </c>
      <c r="N14" s="98" t="str">
        <f>'PE PRODUCTION LIST'!O18</f>
        <v xml:space="preserve"> </v>
      </c>
      <c r="O14" s="98" t="str">
        <f>'PE PRODUCTION LIST'!P18</f>
        <v xml:space="preserve"> </v>
      </c>
      <c r="P14" s="98" t="str">
        <f>'PE PRODUCTION LIST'!Q18</f>
        <v xml:space="preserve"> </v>
      </c>
      <c r="Q14" s="98" t="str">
        <f>'PE PRODUCTION LIST'!R18</f>
        <v xml:space="preserve"> </v>
      </c>
      <c r="R14" s="98" t="str">
        <f>'PE PRODUCTION LIST'!S18</f>
        <v xml:space="preserve"> </v>
      </c>
      <c r="S14" s="98" t="str">
        <f>'PE PRODUCTION LIST'!T18</f>
        <v xml:space="preserve"> </v>
      </c>
      <c r="T14" s="98" t="str">
        <f>'PE PRODUCTION LIST'!U18</f>
        <v xml:space="preserve"> </v>
      </c>
      <c r="U14" s="98">
        <f t="shared" si="0"/>
        <v>0</v>
      </c>
      <c r="V14" s="60"/>
    </row>
    <row r="15" spans="1:22" ht="23.25" customHeight="1">
      <c r="A15" s="63" t="str">
        <f>'PE PRODUCTION LIST'!A19</f>
        <v>G-32PE</v>
      </c>
      <c r="B15" s="98" t="str">
        <f>'PE PRODUCTION LIST'!C19</f>
        <v xml:space="preserve"> </v>
      </c>
      <c r="C15" s="98" t="str">
        <f>'PE PRODUCTION LIST'!D19</f>
        <v xml:space="preserve"> </v>
      </c>
      <c r="D15" s="98" t="str">
        <f>'PE PRODUCTION LIST'!E19</f>
        <v xml:space="preserve"> </v>
      </c>
      <c r="E15" s="98" t="str">
        <f>'PE PRODUCTION LIST'!F19</f>
        <v xml:space="preserve"> </v>
      </c>
      <c r="F15" s="98" t="str">
        <f>'PE PRODUCTION LIST'!G19</f>
        <v xml:space="preserve"> </v>
      </c>
      <c r="G15" s="98" t="str">
        <f>'PE PRODUCTION LIST'!H19</f>
        <v xml:space="preserve"> </v>
      </c>
      <c r="H15" s="98" t="str">
        <f>'PE PRODUCTION LIST'!I19</f>
        <v xml:space="preserve"> </v>
      </c>
      <c r="I15" s="98" t="str">
        <f>'PE PRODUCTION LIST'!J19</f>
        <v xml:space="preserve"> </v>
      </c>
      <c r="J15" s="98" t="str">
        <f>'PE PRODUCTION LIST'!K19</f>
        <v xml:space="preserve"> </v>
      </c>
      <c r="K15" s="98" t="str">
        <f>'PE PRODUCTION LIST'!L19</f>
        <v xml:space="preserve"> </v>
      </c>
      <c r="L15" s="98" t="str">
        <f>'PE PRODUCTION LIST'!M19</f>
        <v xml:space="preserve"> </v>
      </c>
      <c r="M15" s="98" t="str">
        <f>'PE PRODUCTION LIST'!N19</f>
        <v xml:space="preserve"> </v>
      </c>
      <c r="N15" s="98" t="str">
        <f>'PE PRODUCTION LIST'!O19</f>
        <v xml:space="preserve"> </v>
      </c>
      <c r="O15" s="98" t="str">
        <f>'PE PRODUCTION LIST'!P19</f>
        <v xml:space="preserve"> </v>
      </c>
      <c r="P15" s="98" t="str">
        <f>'PE PRODUCTION LIST'!Q19</f>
        <v xml:space="preserve"> </v>
      </c>
      <c r="Q15" s="98" t="str">
        <f>'PE PRODUCTION LIST'!R19</f>
        <v xml:space="preserve"> </v>
      </c>
      <c r="R15" s="98" t="str">
        <f>'PE PRODUCTION LIST'!S19</f>
        <v xml:space="preserve"> </v>
      </c>
      <c r="S15" s="98" t="str">
        <f>'PE PRODUCTION LIST'!T19</f>
        <v xml:space="preserve"> </v>
      </c>
      <c r="T15" s="98" t="str">
        <f>'PE PRODUCTION LIST'!U19</f>
        <v xml:space="preserve"> </v>
      </c>
      <c r="U15" s="98">
        <f t="shared" si="0"/>
        <v>0</v>
      </c>
      <c r="V15" s="60"/>
    </row>
    <row r="16" spans="1:22" ht="23.25" customHeight="1">
      <c r="A16" s="63" t="str">
        <f>'PE PRODUCTION LIST'!A20</f>
        <v>G-33PE</v>
      </c>
      <c r="B16" s="98" t="str">
        <f>'PE PRODUCTION LIST'!C20</f>
        <v xml:space="preserve"> </v>
      </c>
      <c r="C16" s="98" t="str">
        <f>'PE PRODUCTION LIST'!D20</f>
        <v xml:space="preserve"> </v>
      </c>
      <c r="D16" s="98" t="str">
        <f>'PE PRODUCTION LIST'!E20</f>
        <v xml:space="preserve"> </v>
      </c>
      <c r="E16" s="98" t="str">
        <f>'PE PRODUCTION LIST'!F20</f>
        <v xml:space="preserve"> </v>
      </c>
      <c r="F16" s="98" t="str">
        <f>'PE PRODUCTION LIST'!G20</f>
        <v xml:space="preserve"> </v>
      </c>
      <c r="G16" s="98" t="str">
        <f>'PE PRODUCTION LIST'!H20</f>
        <v xml:space="preserve"> </v>
      </c>
      <c r="H16" s="98" t="str">
        <f>'PE PRODUCTION LIST'!I20</f>
        <v xml:space="preserve"> </v>
      </c>
      <c r="I16" s="98" t="str">
        <f>'PE PRODUCTION LIST'!J20</f>
        <v xml:space="preserve"> </v>
      </c>
      <c r="J16" s="98" t="str">
        <f>'PE PRODUCTION LIST'!K20</f>
        <v xml:space="preserve"> </v>
      </c>
      <c r="K16" s="98" t="str">
        <f>'PE PRODUCTION LIST'!L20</f>
        <v xml:space="preserve"> </v>
      </c>
      <c r="L16" s="98" t="str">
        <f>'PE PRODUCTION LIST'!M20</f>
        <v xml:space="preserve"> </v>
      </c>
      <c r="M16" s="98" t="str">
        <f>'PE PRODUCTION LIST'!N20</f>
        <v xml:space="preserve"> </v>
      </c>
      <c r="N16" s="98" t="str">
        <f>'PE PRODUCTION LIST'!O20</f>
        <v xml:space="preserve"> </v>
      </c>
      <c r="O16" s="98" t="str">
        <f>'PE PRODUCTION LIST'!P20</f>
        <v xml:space="preserve"> </v>
      </c>
      <c r="P16" s="98" t="str">
        <f>'PE PRODUCTION LIST'!Q20</f>
        <v xml:space="preserve"> </v>
      </c>
      <c r="Q16" s="98" t="str">
        <f>'PE PRODUCTION LIST'!R20</f>
        <v xml:space="preserve"> </v>
      </c>
      <c r="R16" s="98" t="str">
        <f>'PE PRODUCTION LIST'!S20</f>
        <v xml:space="preserve"> </v>
      </c>
      <c r="S16" s="98" t="str">
        <f>'PE PRODUCTION LIST'!T20</f>
        <v xml:space="preserve"> </v>
      </c>
      <c r="T16" s="98" t="str">
        <f>'PE PRODUCTION LIST'!U20</f>
        <v xml:space="preserve"> </v>
      </c>
      <c r="U16" s="98">
        <f t="shared" si="0"/>
        <v>0</v>
      </c>
      <c r="V16" s="60"/>
    </row>
    <row r="17" spans="1:22" ht="23.25" customHeight="1">
      <c r="A17" s="63" t="str">
        <f>'PE PRODUCTION LIST'!A21</f>
        <v>G-34PE</v>
      </c>
      <c r="B17" s="98" t="str">
        <f>'PE PRODUCTION LIST'!C21</f>
        <v xml:space="preserve"> </v>
      </c>
      <c r="C17" s="98" t="str">
        <f>'PE PRODUCTION LIST'!D21</f>
        <v xml:space="preserve"> </v>
      </c>
      <c r="D17" s="98" t="str">
        <f>'PE PRODUCTION LIST'!E21</f>
        <v xml:space="preserve"> </v>
      </c>
      <c r="E17" s="98" t="str">
        <f>'PE PRODUCTION LIST'!F21</f>
        <v xml:space="preserve"> </v>
      </c>
      <c r="F17" s="98" t="str">
        <f>'PE PRODUCTION LIST'!G21</f>
        <v xml:space="preserve"> </v>
      </c>
      <c r="G17" s="98" t="str">
        <f>'PE PRODUCTION LIST'!H21</f>
        <v xml:space="preserve"> </v>
      </c>
      <c r="H17" s="98" t="str">
        <f>'PE PRODUCTION LIST'!I21</f>
        <v xml:space="preserve"> </v>
      </c>
      <c r="I17" s="98" t="str">
        <f>'PE PRODUCTION LIST'!J21</f>
        <v xml:space="preserve"> </v>
      </c>
      <c r="J17" s="98" t="str">
        <f>'PE PRODUCTION LIST'!K21</f>
        <v xml:space="preserve"> </v>
      </c>
      <c r="K17" s="98" t="str">
        <f>'PE PRODUCTION LIST'!L21</f>
        <v xml:space="preserve"> </v>
      </c>
      <c r="L17" s="98" t="str">
        <f>'PE PRODUCTION LIST'!M21</f>
        <v xml:space="preserve"> </v>
      </c>
      <c r="M17" s="98" t="str">
        <f>'PE PRODUCTION LIST'!N21</f>
        <v xml:space="preserve"> </v>
      </c>
      <c r="N17" s="98" t="str">
        <f>'PE PRODUCTION LIST'!O21</f>
        <v xml:space="preserve"> </v>
      </c>
      <c r="O17" s="98" t="str">
        <f>'PE PRODUCTION LIST'!P21</f>
        <v xml:space="preserve"> </v>
      </c>
      <c r="P17" s="98" t="str">
        <f>'PE PRODUCTION LIST'!Q21</f>
        <v xml:space="preserve"> </v>
      </c>
      <c r="Q17" s="98" t="str">
        <f>'PE PRODUCTION LIST'!R21</f>
        <v xml:space="preserve"> </v>
      </c>
      <c r="R17" s="98" t="str">
        <f>'PE PRODUCTION LIST'!S21</f>
        <v xml:space="preserve"> </v>
      </c>
      <c r="S17" s="98" t="str">
        <f>'PE PRODUCTION LIST'!T21</f>
        <v xml:space="preserve"> </v>
      </c>
      <c r="T17" s="98" t="str">
        <f>'PE PRODUCTION LIST'!U21</f>
        <v xml:space="preserve"> </v>
      </c>
      <c r="U17" s="98">
        <f t="shared" si="0"/>
        <v>0</v>
      </c>
      <c r="V17" s="60"/>
    </row>
    <row r="18" spans="1:22" ht="23.25" customHeight="1">
      <c r="A18" s="63" t="str">
        <f>'PE PRODUCTION LIST'!A22</f>
        <v>G-35PE</v>
      </c>
      <c r="B18" s="98" t="str">
        <f>'PE PRODUCTION LIST'!C22</f>
        <v xml:space="preserve"> </v>
      </c>
      <c r="C18" s="98" t="str">
        <f>'PE PRODUCTION LIST'!D22</f>
        <v xml:space="preserve"> </v>
      </c>
      <c r="D18" s="98" t="str">
        <f>'PE PRODUCTION LIST'!E22</f>
        <v xml:space="preserve"> </v>
      </c>
      <c r="E18" s="98" t="str">
        <f>'PE PRODUCTION LIST'!F22</f>
        <v xml:space="preserve"> </v>
      </c>
      <c r="F18" s="98" t="str">
        <f>'PE PRODUCTION LIST'!G22</f>
        <v xml:space="preserve"> </v>
      </c>
      <c r="G18" s="98" t="str">
        <f>'PE PRODUCTION LIST'!H22</f>
        <v xml:space="preserve"> </v>
      </c>
      <c r="H18" s="98" t="str">
        <f>'PE PRODUCTION LIST'!I22</f>
        <v xml:space="preserve"> </v>
      </c>
      <c r="I18" s="98" t="str">
        <f>'PE PRODUCTION LIST'!J22</f>
        <v xml:space="preserve"> </v>
      </c>
      <c r="J18" s="98" t="str">
        <f>'PE PRODUCTION LIST'!K22</f>
        <v xml:space="preserve"> </v>
      </c>
      <c r="K18" s="98" t="str">
        <f>'PE PRODUCTION LIST'!L22</f>
        <v xml:space="preserve"> </v>
      </c>
      <c r="L18" s="98" t="str">
        <f>'PE PRODUCTION LIST'!M22</f>
        <v xml:space="preserve"> </v>
      </c>
      <c r="M18" s="98" t="str">
        <f>'PE PRODUCTION LIST'!N22</f>
        <v xml:space="preserve"> </v>
      </c>
      <c r="N18" s="98" t="str">
        <f>'PE PRODUCTION LIST'!O22</f>
        <v xml:space="preserve"> </v>
      </c>
      <c r="O18" s="98" t="str">
        <f>'PE PRODUCTION LIST'!P22</f>
        <v xml:space="preserve"> </v>
      </c>
      <c r="P18" s="98" t="str">
        <f>'PE PRODUCTION LIST'!Q22</f>
        <v xml:space="preserve"> </v>
      </c>
      <c r="Q18" s="98" t="str">
        <f>'PE PRODUCTION LIST'!R22</f>
        <v xml:space="preserve"> </v>
      </c>
      <c r="R18" s="98" t="str">
        <f>'PE PRODUCTION LIST'!S22</f>
        <v xml:space="preserve"> </v>
      </c>
      <c r="S18" s="98" t="str">
        <f>'PE PRODUCTION LIST'!T22</f>
        <v xml:space="preserve"> </v>
      </c>
      <c r="T18" s="98" t="str">
        <f>'PE PRODUCTION LIST'!U22</f>
        <v xml:space="preserve"> </v>
      </c>
      <c r="U18" s="98">
        <f t="shared" si="0"/>
        <v>0</v>
      </c>
      <c r="V18" s="60"/>
    </row>
    <row r="19" spans="1:22" ht="23.25" customHeight="1">
      <c r="A19" s="63" t="str">
        <f>'PE PRODUCTION LIST'!A23</f>
        <v>G-36PE</v>
      </c>
      <c r="B19" s="98" t="str">
        <f>'PE PRODUCTION LIST'!C23</f>
        <v xml:space="preserve"> </v>
      </c>
      <c r="C19" s="98" t="str">
        <f>'PE PRODUCTION LIST'!D23</f>
        <v xml:space="preserve"> </v>
      </c>
      <c r="D19" s="98" t="str">
        <f>'PE PRODUCTION LIST'!E23</f>
        <v xml:space="preserve"> </v>
      </c>
      <c r="E19" s="98" t="str">
        <f>'PE PRODUCTION LIST'!F23</f>
        <v xml:space="preserve"> </v>
      </c>
      <c r="F19" s="98" t="str">
        <f>'PE PRODUCTION LIST'!G23</f>
        <v xml:space="preserve"> </v>
      </c>
      <c r="G19" s="98" t="str">
        <f>'PE PRODUCTION LIST'!H23</f>
        <v xml:space="preserve"> </v>
      </c>
      <c r="H19" s="98" t="str">
        <f>'PE PRODUCTION LIST'!I23</f>
        <v xml:space="preserve"> </v>
      </c>
      <c r="I19" s="98" t="str">
        <f>'PE PRODUCTION LIST'!J23</f>
        <v xml:space="preserve"> </v>
      </c>
      <c r="J19" s="98" t="str">
        <f>'PE PRODUCTION LIST'!K23</f>
        <v xml:space="preserve"> </v>
      </c>
      <c r="K19" s="98" t="str">
        <f>'PE PRODUCTION LIST'!L23</f>
        <v xml:space="preserve"> </v>
      </c>
      <c r="L19" s="98" t="str">
        <f>'PE PRODUCTION LIST'!M23</f>
        <v xml:space="preserve"> </v>
      </c>
      <c r="M19" s="98" t="str">
        <f>'PE PRODUCTION LIST'!N23</f>
        <v xml:space="preserve"> </v>
      </c>
      <c r="N19" s="98" t="str">
        <f>'PE PRODUCTION LIST'!O23</f>
        <v xml:space="preserve"> </v>
      </c>
      <c r="O19" s="98" t="str">
        <f>'PE PRODUCTION LIST'!P23</f>
        <v xml:space="preserve"> </v>
      </c>
      <c r="P19" s="98" t="str">
        <f>'PE PRODUCTION LIST'!Q23</f>
        <v xml:space="preserve"> </v>
      </c>
      <c r="Q19" s="98" t="str">
        <f>'PE PRODUCTION LIST'!R23</f>
        <v xml:space="preserve"> </v>
      </c>
      <c r="R19" s="98" t="str">
        <f>'PE PRODUCTION LIST'!S23</f>
        <v xml:space="preserve"> </v>
      </c>
      <c r="S19" s="98" t="str">
        <f>'PE PRODUCTION LIST'!T23</f>
        <v xml:space="preserve"> </v>
      </c>
      <c r="T19" s="98" t="str">
        <f>'PE PRODUCTION LIST'!U23</f>
        <v xml:space="preserve"> </v>
      </c>
      <c r="U19" s="98">
        <f t="shared" si="0"/>
        <v>0</v>
      </c>
      <c r="V19" s="60"/>
    </row>
    <row r="20" spans="1:22" ht="23.25" customHeight="1">
      <c r="A20" s="63" t="str">
        <f>'PE PRODUCTION LIST'!A24</f>
        <v>G-37PE</v>
      </c>
      <c r="B20" s="98" t="str">
        <f>'PE PRODUCTION LIST'!C24</f>
        <v xml:space="preserve"> </v>
      </c>
      <c r="C20" s="98" t="str">
        <f>'PE PRODUCTION LIST'!D24</f>
        <v xml:space="preserve"> </v>
      </c>
      <c r="D20" s="98" t="str">
        <f>'PE PRODUCTION LIST'!E24</f>
        <v xml:space="preserve"> </v>
      </c>
      <c r="E20" s="98" t="str">
        <f>'PE PRODUCTION LIST'!F24</f>
        <v xml:space="preserve"> </v>
      </c>
      <c r="F20" s="98" t="str">
        <f>'PE PRODUCTION LIST'!G24</f>
        <v xml:space="preserve"> </v>
      </c>
      <c r="G20" s="98" t="str">
        <f>'PE PRODUCTION LIST'!H24</f>
        <v xml:space="preserve"> </v>
      </c>
      <c r="H20" s="98" t="str">
        <f>'PE PRODUCTION LIST'!I24</f>
        <v xml:space="preserve"> </v>
      </c>
      <c r="I20" s="98" t="str">
        <f>'PE PRODUCTION LIST'!J24</f>
        <v xml:space="preserve"> </v>
      </c>
      <c r="J20" s="98" t="str">
        <f>'PE PRODUCTION LIST'!K24</f>
        <v xml:space="preserve"> </v>
      </c>
      <c r="K20" s="98" t="str">
        <f>'PE PRODUCTION LIST'!L24</f>
        <v xml:space="preserve"> </v>
      </c>
      <c r="L20" s="98" t="str">
        <f>'PE PRODUCTION LIST'!M24</f>
        <v xml:space="preserve"> </v>
      </c>
      <c r="M20" s="98" t="str">
        <f>'PE PRODUCTION LIST'!N24</f>
        <v xml:space="preserve"> </v>
      </c>
      <c r="N20" s="98" t="str">
        <f>'PE PRODUCTION LIST'!O24</f>
        <v xml:space="preserve"> </v>
      </c>
      <c r="O20" s="98" t="str">
        <f>'PE PRODUCTION LIST'!P24</f>
        <v xml:space="preserve"> </v>
      </c>
      <c r="P20" s="98" t="str">
        <f>'PE PRODUCTION LIST'!Q24</f>
        <v xml:space="preserve"> </v>
      </c>
      <c r="Q20" s="98" t="str">
        <f>'PE PRODUCTION LIST'!R24</f>
        <v xml:space="preserve"> </v>
      </c>
      <c r="R20" s="98" t="str">
        <f>'PE PRODUCTION LIST'!S24</f>
        <v xml:space="preserve"> </v>
      </c>
      <c r="S20" s="98" t="str">
        <f>'PE PRODUCTION LIST'!T24</f>
        <v xml:space="preserve"> </v>
      </c>
      <c r="T20" s="98" t="str">
        <f>'PE PRODUCTION LIST'!U24</f>
        <v xml:space="preserve"> </v>
      </c>
      <c r="U20" s="98">
        <f t="shared" si="0"/>
        <v>0</v>
      </c>
      <c r="V20" s="60"/>
    </row>
    <row r="21" spans="1:22" ht="23.25" customHeight="1">
      <c r="A21" s="63" t="str">
        <f>'PE PRODUCTION LIST'!A25</f>
        <v>G-38PE</v>
      </c>
      <c r="B21" s="98" t="str">
        <f>'PE PRODUCTION LIST'!C25</f>
        <v xml:space="preserve"> </v>
      </c>
      <c r="C21" s="98" t="str">
        <f>'PE PRODUCTION LIST'!D25</f>
        <v xml:space="preserve"> </v>
      </c>
      <c r="D21" s="98" t="str">
        <f>'PE PRODUCTION LIST'!E25</f>
        <v xml:space="preserve"> </v>
      </c>
      <c r="E21" s="98" t="str">
        <f>'PE PRODUCTION LIST'!F25</f>
        <v xml:space="preserve"> </v>
      </c>
      <c r="F21" s="98" t="str">
        <f>'PE PRODUCTION LIST'!G25</f>
        <v xml:space="preserve"> </v>
      </c>
      <c r="G21" s="98" t="str">
        <f>'PE PRODUCTION LIST'!H25</f>
        <v xml:space="preserve"> </v>
      </c>
      <c r="H21" s="98" t="str">
        <f>'PE PRODUCTION LIST'!I25</f>
        <v xml:space="preserve"> </v>
      </c>
      <c r="I21" s="98" t="str">
        <f>'PE PRODUCTION LIST'!J25</f>
        <v xml:space="preserve"> </v>
      </c>
      <c r="J21" s="98" t="str">
        <f>'PE PRODUCTION LIST'!K25</f>
        <v xml:space="preserve"> </v>
      </c>
      <c r="K21" s="98" t="str">
        <f>'PE PRODUCTION LIST'!L25</f>
        <v xml:space="preserve"> </v>
      </c>
      <c r="L21" s="98" t="str">
        <f>'PE PRODUCTION LIST'!M25</f>
        <v xml:space="preserve"> </v>
      </c>
      <c r="M21" s="98" t="str">
        <f>'PE PRODUCTION LIST'!N25</f>
        <v xml:space="preserve"> </v>
      </c>
      <c r="N21" s="98" t="str">
        <f>'PE PRODUCTION LIST'!O25</f>
        <v xml:space="preserve"> </v>
      </c>
      <c r="O21" s="98" t="str">
        <f>'PE PRODUCTION LIST'!P25</f>
        <v xml:space="preserve"> </v>
      </c>
      <c r="P21" s="98" t="str">
        <f>'PE PRODUCTION LIST'!Q25</f>
        <v xml:space="preserve"> </v>
      </c>
      <c r="Q21" s="98" t="str">
        <f>'PE PRODUCTION LIST'!R25</f>
        <v xml:space="preserve"> </v>
      </c>
      <c r="R21" s="98" t="str">
        <f>'PE PRODUCTION LIST'!S25</f>
        <v xml:space="preserve"> </v>
      </c>
      <c r="S21" s="98" t="str">
        <f>'PE PRODUCTION LIST'!T25</f>
        <v xml:space="preserve"> </v>
      </c>
      <c r="T21" s="98" t="str">
        <f>'PE PRODUCTION LIST'!U25</f>
        <v xml:space="preserve"> </v>
      </c>
      <c r="U21" s="98">
        <f t="shared" si="0"/>
        <v>0</v>
      </c>
      <c r="V21" s="60"/>
    </row>
    <row r="22" spans="1:22" ht="23.25" customHeight="1">
      <c r="A22" s="63" t="str">
        <f>'PE PRODUCTION LIST'!A26</f>
        <v>G-39PE</v>
      </c>
      <c r="B22" s="98" t="str">
        <f>'PE PRODUCTION LIST'!C26</f>
        <v xml:space="preserve"> </v>
      </c>
      <c r="C22" s="98" t="str">
        <f>'PE PRODUCTION LIST'!D26</f>
        <v xml:space="preserve"> </v>
      </c>
      <c r="D22" s="98" t="str">
        <f>'PE PRODUCTION LIST'!E26</f>
        <v xml:space="preserve"> </v>
      </c>
      <c r="E22" s="98" t="str">
        <f>'PE PRODUCTION LIST'!F26</f>
        <v xml:space="preserve"> </v>
      </c>
      <c r="F22" s="98" t="str">
        <f>'PE PRODUCTION LIST'!G26</f>
        <v xml:space="preserve"> </v>
      </c>
      <c r="G22" s="98" t="str">
        <f>'PE PRODUCTION LIST'!H26</f>
        <v xml:space="preserve"> </v>
      </c>
      <c r="H22" s="98" t="str">
        <f>'PE PRODUCTION LIST'!I26</f>
        <v xml:space="preserve"> </v>
      </c>
      <c r="I22" s="98" t="str">
        <f>'PE PRODUCTION LIST'!J26</f>
        <v xml:space="preserve"> </v>
      </c>
      <c r="J22" s="98" t="str">
        <f>'PE PRODUCTION LIST'!K26</f>
        <v xml:space="preserve"> </v>
      </c>
      <c r="K22" s="98" t="str">
        <f>'PE PRODUCTION LIST'!L26</f>
        <v xml:space="preserve"> </v>
      </c>
      <c r="L22" s="98" t="str">
        <f>'PE PRODUCTION LIST'!M26</f>
        <v xml:space="preserve"> </v>
      </c>
      <c r="M22" s="98" t="str">
        <f>'PE PRODUCTION LIST'!N26</f>
        <v xml:space="preserve"> </v>
      </c>
      <c r="N22" s="98" t="str">
        <f>'PE PRODUCTION LIST'!O26</f>
        <v xml:space="preserve"> </v>
      </c>
      <c r="O22" s="98" t="str">
        <f>'PE PRODUCTION LIST'!P26</f>
        <v xml:space="preserve"> </v>
      </c>
      <c r="P22" s="98" t="str">
        <f>'PE PRODUCTION LIST'!Q26</f>
        <v xml:space="preserve"> </v>
      </c>
      <c r="Q22" s="98" t="str">
        <f>'PE PRODUCTION LIST'!R26</f>
        <v xml:space="preserve"> </v>
      </c>
      <c r="R22" s="98" t="str">
        <f>'PE PRODUCTION LIST'!S26</f>
        <v xml:space="preserve"> </v>
      </c>
      <c r="S22" s="98" t="str">
        <f>'PE PRODUCTION LIST'!T26</f>
        <v xml:space="preserve"> </v>
      </c>
      <c r="T22" s="98" t="str">
        <f>'PE PRODUCTION LIST'!U26</f>
        <v xml:space="preserve"> </v>
      </c>
      <c r="U22" s="98">
        <f t="shared" si="0"/>
        <v>0</v>
      </c>
      <c r="V22" s="60"/>
    </row>
    <row r="23" spans="1:22" ht="23.25" customHeight="1">
      <c r="A23" s="63" t="str">
        <f>'PE PRODUCTION LIST'!A27</f>
        <v>G-40PE</v>
      </c>
      <c r="B23" s="98" t="str">
        <f>'PE PRODUCTION LIST'!C27</f>
        <v xml:space="preserve"> </v>
      </c>
      <c r="C23" s="98" t="str">
        <f>'PE PRODUCTION LIST'!D27</f>
        <v xml:space="preserve"> </v>
      </c>
      <c r="D23" s="98" t="str">
        <f>'PE PRODUCTION LIST'!E27</f>
        <v xml:space="preserve"> </v>
      </c>
      <c r="E23" s="98" t="str">
        <f>'PE PRODUCTION LIST'!F27</f>
        <v xml:space="preserve"> </v>
      </c>
      <c r="F23" s="98" t="str">
        <f>'PE PRODUCTION LIST'!G27</f>
        <v xml:space="preserve"> </v>
      </c>
      <c r="G23" s="98" t="str">
        <f>'PE PRODUCTION LIST'!H27</f>
        <v xml:space="preserve"> </v>
      </c>
      <c r="H23" s="98" t="str">
        <f>'PE PRODUCTION LIST'!I27</f>
        <v xml:space="preserve"> </v>
      </c>
      <c r="I23" s="98" t="str">
        <f>'PE PRODUCTION LIST'!J27</f>
        <v xml:space="preserve"> </v>
      </c>
      <c r="J23" s="98" t="str">
        <f>'PE PRODUCTION LIST'!K27</f>
        <v xml:space="preserve"> </v>
      </c>
      <c r="K23" s="98" t="str">
        <f>'PE PRODUCTION LIST'!L27</f>
        <v xml:space="preserve"> </v>
      </c>
      <c r="L23" s="98" t="str">
        <f>'PE PRODUCTION LIST'!M27</f>
        <v xml:space="preserve"> </v>
      </c>
      <c r="M23" s="98" t="str">
        <f>'PE PRODUCTION LIST'!N27</f>
        <v xml:space="preserve"> </v>
      </c>
      <c r="N23" s="98" t="str">
        <f>'PE PRODUCTION LIST'!O27</f>
        <v xml:space="preserve"> </v>
      </c>
      <c r="O23" s="98" t="str">
        <f>'PE PRODUCTION LIST'!P27</f>
        <v xml:space="preserve"> </v>
      </c>
      <c r="P23" s="98" t="str">
        <f>'PE PRODUCTION LIST'!Q27</f>
        <v xml:space="preserve"> </v>
      </c>
      <c r="Q23" s="98" t="str">
        <f>'PE PRODUCTION LIST'!R27</f>
        <v xml:space="preserve"> </v>
      </c>
      <c r="R23" s="98" t="str">
        <f>'PE PRODUCTION LIST'!S27</f>
        <v xml:space="preserve"> </v>
      </c>
      <c r="S23" s="98" t="str">
        <f>'PE PRODUCTION LIST'!T27</f>
        <v xml:space="preserve"> </v>
      </c>
      <c r="T23" s="98" t="str">
        <f>'PE PRODUCTION LIST'!U27</f>
        <v xml:space="preserve"> </v>
      </c>
      <c r="U23" s="98">
        <f t="shared" si="0"/>
        <v>0</v>
      </c>
      <c r="V23" s="60"/>
    </row>
    <row r="24" spans="1:22" ht="23.25" customHeight="1">
      <c r="A24" s="63" t="str">
        <f>'PE PRODUCTION LIST'!A28</f>
        <v>G-41PE</v>
      </c>
      <c r="B24" s="98" t="str">
        <f>'PE PRODUCTION LIST'!C28</f>
        <v xml:space="preserve"> </v>
      </c>
      <c r="C24" s="98" t="str">
        <f>'PE PRODUCTION LIST'!D28</f>
        <v xml:space="preserve"> </v>
      </c>
      <c r="D24" s="98" t="str">
        <f>'PE PRODUCTION LIST'!E28</f>
        <v xml:space="preserve"> </v>
      </c>
      <c r="E24" s="98" t="str">
        <f>'PE PRODUCTION LIST'!F28</f>
        <v xml:space="preserve"> </v>
      </c>
      <c r="F24" s="98" t="str">
        <f>'PE PRODUCTION LIST'!G28</f>
        <v xml:space="preserve"> </v>
      </c>
      <c r="G24" s="98" t="str">
        <f>'PE PRODUCTION LIST'!H28</f>
        <v xml:space="preserve"> </v>
      </c>
      <c r="H24" s="98" t="str">
        <f>'PE PRODUCTION LIST'!I28</f>
        <v xml:space="preserve"> </v>
      </c>
      <c r="I24" s="98" t="str">
        <f>'PE PRODUCTION LIST'!J28</f>
        <v xml:space="preserve"> </v>
      </c>
      <c r="J24" s="98" t="str">
        <f>'PE PRODUCTION LIST'!K28</f>
        <v xml:space="preserve"> </v>
      </c>
      <c r="K24" s="98" t="str">
        <f>'PE PRODUCTION LIST'!L28</f>
        <v xml:space="preserve"> </v>
      </c>
      <c r="L24" s="98" t="str">
        <f>'PE PRODUCTION LIST'!M28</f>
        <v xml:space="preserve"> </v>
      </c>
      <c r="M24" s="98" t="str">
        <f>'PE PRODUCTION LIST'!N28</f>
        <v xml:space="preserve"> </v>
      </c>
      <c r="N24" s="98" t="str">
        <f>'PE PRODUCTION LIST'!O28</f>
        <v xml:space="preserve"> </v>
      </c>
      <c r="O24" s="98" t="str">
        <f>'PE PRODUCTION LIST'!P28</f>
        <v xml:space="preserve"> </v>
      </c>
      <c r="P24" s="98" t="str">
        <f>'PE PRODUCTION LIST'!Q28</f>
        <v xml:space="preserve"> </v>
      </c>
      <c r="Q24" s="98" t="str">
        <f>'PE PRODUCTION LIST'!R28</f>
        <v xml:space="preserve"> </v>
      </c>
      <c r="R24" s="98" t="str">
        <f>'PE PRODUCTION LIST'!S28</f>
        <v xml:space="preserve"> </v>
      </c>
      <c r="S24" s="98" t="str">
        <f>'PE PRODUCTION LIST'!T28</f>
        <v xml:space="preserve"> </v>
      </c>
      <c r="T24" s="98" t="str">
        <f>'PE PRODUCTION LIST'!U28</f>
        <v xml:space="preserve"> </v>
      </c>
      <c r="U24" s="98">
        <f t="shared" si="0"/>
        <v>0</v>
      </c>
      <c r="V24" s="60"/>
    </row>
    <row r="25" spans="1:22" ht="23.25" customHeight="1">
      <c r="A25" s="63" t="str">
        <f>'PE PRODUCTION LIST'!A29</f>
        <v>G-1PE</v>
      </c>
      <c r="B25" s="98" t="str">
        <f>'PE PRODUCTION LIST'!C29</f>
        <v xml:space="preserve"> </v>
      </c>
      <c r="C25" s="98" t="str">
        <f>'PE PRODUCTION LIST'!D29</f>
        <v xml:space="preserve"> </v>
      </c>
      <c r="D25" s="98" t="str">
        <f>'PE PRODUCTION LIST'!E29</f>
        <v xml:space="preserve"> </v>
      </c>
      <c r="E25" s="98" t="str">
        <f>'PE PRODUCTION LIST'!F29</f>
        <v xml:space="preserve"> </v>
      </c>
      <c r="F25" s="98" t="str">
        <f>'PE PRODUCTION LIST'!G29</f>
        <v xml:space="preserve"> </v>
      </c>
      <c r="G25" s="98" t="str">
        <f>'PE PRODUCTION LIST'!H29</f>
        <v xml:space="preserve"> </v>
      </c>
      <c r="H25" s="98" t="str">
        <f>'PE PRODUCTION LIST'!I29</f>
        <v xml:space="preserve"> </v>
      </c>
      <c r="I25" s="98" t="str">
        <f>'PE PRODUCTION LIST'!J29</f>
        <v xml:space="preserve"> </v>
      </c>
      <c r="J25" s="98" t="str">
        <f>'PE PRODUCTION LIST'!K29</f>
        <v xml:space="preserve"> </v>
      </c>
      <c r="K25" s="98" t="str">
        <f>'PE PRODUCTION LIST'!L29</f>
        <v xml:space="preserve"> </v>
      </c>
      <c r="L25" s="98" t="str">
        <f>'PE PRODUCTION LIST'!M29</f>
        <v xml:space="preserve"> </v>
      </c>
      <c r="M25" s="98" t="str">
        <f>'PE PRODUCTION LIST'!N29</f>
        <v xml:space="preserve"> </v>
      </c>
      <c r="N25" s="98" t="str">
        <f>'PE PRODUCTION LIST'!O29</f>
        <v xml:space="preserve"> </v>
      </c>
      <c r="O25" s="98" t="str">
        <f>'PE PRODUCTION LIST'!P29</f>
        <v xml:space="preserve"> </v>
      </c>
      <c r="P25" s="98" t="str">
        <f>'PE PRODUCTION LIST'!Q29</f>
        <v xml:space="preserve"> </v>
      </c>
      <c r="Q25" s="98" t="str">
        <f>'PE PRODUCTION LIST'!R29</f>
        <v xml:space="preserve"> </v>
      </c>
      <c r="R25" s="98" t="str">
        <f>'PE PRODUCTION LIST'!S29</f>
        <v xml:space="preserve"> </v>
      </c>
      <c r="S25" s="98" t="str">
        <f>'PE PRODUCTION LIST'!T29</f>
        <v xml:space="preserve"> </v>
      </c>
      <c r="T25" s="98" t="str">
        <f>'PE PRODUCTION LIST'!U29</f>
        <v xml:space="preserve"> </v>
      </c>
      <c r="U25" s="98">
        <f t="shared" si="0"/>
        <v>0</v>
      </c>
      <c r="V25" s="60"/>
    </row>
    <row r="26" spans="1:22" ht="23.25" customHeight="1">
      <c r="A26" s="63" t="str">
        <f>'PE PRODUCTION LIST'!A30</f>
        <v>G-2PE</v>
      </c>
      <c r="B26" s="98" t="str">
        <f>'PE PRODUCTION LIST'!C30</f>
        <v xml:space="preserve"> </v>
      </c>
      <c r="C26" s="98" t="str">
        <f>'PE PRODUCTION LIST'!D30</f>
        <v xml:space="preserve"> </v>
      </c>
      <c r="D26" s="98" t="str">
        <f>'PE PRODUCTION LIST'!E30</f>
        <v xml:space="preserve"> </v>
      </c>
      <c r="E26" s="98" t="str">
        <f>'PE PRODUCTION LIST'!F30</f>
        <v xml:space="preserve"> </v>
      </c>
      <c r="F26" s="98" t="str">
        <f>'PE PRODUCTION LIST'!G30</f>
        <v xml:space="preserve"> </v>
      </c>
      <c r="G26" s="98" t="str">
        <f>'PE PRODUCTION LIST'!H30</f>
        <v xml:space="preserve"> </v>
      </c>
      <c r="H26" s="98" t="str">
        <f>'PE PRODUCTION LIST'!I30</f>
        <v xml:space="preserve"> </v>
      </c>
      <c r="I26" s="98" t="str">
        <f>'PE PRODUCTION LIST'!J30</f>
        <v xml:space="preserve"> </v>
      </c>
      <c r="J26" s="98" t="str">
        <f>'PE PRODUCTION LIST'!K30</f>
        <v xml:space="preserve"> </v>
      </c>
      <c r="K26" s="98" t="str">
        <f>'PE PRODUCTION LIST'!L30</f>
        <v xml:space="preserve"> </v>
      </c>
      <c r="L26" s="98" t="str">
        <f>'PE PRODUCTION LIST'!M30</f>
        <v xml:space="preserve"> </v>
      </c>
      <c r="M26" s="98" t="str">
        <f>'PE PRODUCTION LIST'!N30</f>
        <v xml:space="preserve"> </v>
      </c>
      <c r="N26" s="98" t="str">
        <f>'PE PRODUCTION LIST'!O30</f>
        <v xml:space="preserve"> </v>
      </c>
      <c r="O26" s="98" t="str">
        <f>'PE PRODUCTION LIST'!P30</f>
        <v xml:space="preserve"> </v>
      </c>
      <c r="P26" s="98" t="str">
        <f>'PE PRODUCTION LIST'!Q30</f>
        <v xml:space="preserve"> </v>
      </c>
      <c r="Q26" s="98" t="str">
        <f>'PE PRODUCTION LIST'!R30</f>
        <v xml:space="preserve"> </v>
      </c>
      <c r="R26" s="98" t="str">
        <f>'PE PRODUCTION LIST'!S30</f>
        <v xml:space="preserve"> </v>
      </c>
      <c r="S26" s="98" t="str">
        <f>'PE PRODUCTION LIST'!T30</f>
        <v xml:space="preserve"> </v>
      </c>
      <c r="T26" s="98" t="str">
        <f>'PE PRODUCTION LIST'!U30</f>
        <v xml:space="preserve"> </v>
      </c>
      <c r="U26" s="98">
        <f t="shared" si="0"/>
        <v>0</v>
      </c>
      <c r="V26" s="60"/>
    </row>
    <row r="27" spans="1:22" ht="23.25" customHeight="1">
      <c r="A27" s="63" t="str">
        <f>'PE PRODUCTION LIST'!A31</f>
        <v>G-3PE</v>
      </c>
      <c r="B27" s="98" t="str">
        <f>'PE PRODUCTION LIST'!C31</f>
        <v xml:space="preserve"> </v>
      </c>
      <c r="C27" s="98" t="str">
        <f>'PE PRODUCTION LIST'!D31</f>
        <v xml:space="preserve"> </v>
      </c>
      <c r="D27" s="98" t="str">
        <f>'PE PRODUCTION LIST'!E31</f>
        <v xml:space="preserve"> </v>
      </c>
      <c r="E27" s="98" t="str">
        <f>'PE PRODUCTION LIST'!F31</f>
        <v xml:space="preserve"> </v>
      </c>
      <c r="F27" s="98" t="str">
        <f>'PE PRODUCTION LIST'!G31</f>
        <v xml:space="preserve"> </v>
      </c>
      <c r="G27" s="98" t="str">
        <f>'PE PRODUCTION LIST'!H31</f>
        <v xml:space="preserve"> </v>
      </c>
      <c r="H27" s="98" t="str">
        <f>'PE PRODUCTION LIST'!I31</f>
        <v xml:space="preserve"> </v>
      </c>
      <c r="I27" s="98" t="str">
        <f>'PE PRODUCTION LIST'!J31</f>
        <v xml:space="preserve"> </v>
      </c>
      <c r="J27" s="98" t="str">
        <f>'PE PRODUCTION LIST'!K31</f>
        <v xml:space="preserve"> </v>
      </c>
      <c r="K27" s="98" t="str">
        <f>'PE PRODUCTION LIST'!L31</f>
        <v xml:space="preserve"> </v>
      </c>
      <c r="L27" s="98" t="str">
        <f>'PE PRODUCTION LIST'!M31</f>
        <v xml:space="preserve"> </v>
      </c>
      <c r="M27" s="98" t="str">
        <f>'PE PRODUCTION LIST'!N31</f>
        <v xml:space="preserve"> </v>
      </c>
      <c r="N27" s="98" t="str">
        <f>'PE PRODUCTION LIST'!O31</f>
        <v xml:space="preserve"> </v>
      </c>
      <c r="O27" s="98" t="str">
        <f>'PE PRODUCTION LIST'!P31</f>
        <v xml:space="preserve"> </v>
      </c>
      <c r="P27" s="98" t="str">
        <f>'PE PRODUCTION LIST'!Q31</f>
        <v xml:space="preserve"> </v>
      </c>
      <c r="Q27" s="98" t="str">
        <f>'PE PRODUCTION LIST'!R31</f>
        <v xml:space="preserve"> </v>
      </c>
      <c r="R27" s="98" t="str">
        <f>'PE PRODUCTION LIST'!S31</f>
        <v xml:space="preserve"> </v>
      </c>
      <c r="S27" s="98" t="str">
        <f>'PE PRODUCTION LIST'!T31</f>
        <v xml:space="preserve"> </v>
      </c>
      <c r="T27" s="98" t="str">
        <f>'PE PRODUCTION LIST'!U31</f>
        <v xml:space="preserve"> </v>
      </c>
      <c r="U27" s="98">
        <f t="shared" si="0"/>
        <v>0</v>
      </c>
      <c r="V27" s="60"/>
    </row>
    <row r="28" spans="1:22" s="59" customFormat="1" ht="23.25" customHeight="1">
      <c r="A28" s="63" t="str">
        <f>'PE PRODUCTION LIST'!A32</f>
        <v>G-4PE</v>
      </c>
      <c r="B28" s="98" t="str">
        <f>'PE PRODUCTION LIST'!C32</f>
        <v xml:space="preserve"> </v>
      </c>
      <c r="C28" s="98" t="str">
        <f>'PE PRODUCTION LIST'!D32</f>
        <v xml:space="preserve"> </v>
      </c>
      <c r="D28" s="98" t="str">
        <f>'PE PRODUCTION LIST'!E32</f>
        <v xml:space="preserve"> </v>
      </c>
      <c r="E28" s="98" t="str">
        <f>'PE PRODUCTION LIST'!F32</f>
        <v xml:space="preserve"> </v>
      </c>
      <c r="F28" s="98" t="str">
        <f>'PE PRODUCTION LIST'!G32</f>
        <v xml:space="preserve"> </v>
      </c>
      <c r="G28" s="98" t="str">
        <f>'PE PRODUCTION LIST'!H32</f>
        <v xml:space="preserve"> </v>
      </c>
      <c r="H28" s="98" t="str">
        <f>'PE PRODUCTION LIST'!I32</f>
        <v xml:space="preserve"> </v>
      </c>
      <c r="I28" s="98" t="str">
        <f>'PE PRODUCTION LIST'!J32</f>
        <v xml:space="preserve"> </v>
      </c>
      <c r="J28" s="98" t="str">
        <f>'PE PRODUCTION LIST'!K32</f>
        <v xml:space="preserve"> </v>
      </c>
      <c r="K28" s="98" t="str">
        <f>'PE PRODUCTION LIST'!L32</f>
        <v xml:space="preserve"> </v>
      </c>
      <c r="L28" s="98" t="str">
        <f>'PE PRODUCTION LIST'!M32</f>
        <v xml:space="preserve"> </v>
      </c>
      <c r="M28" s="98" t="str">
        <f>'PE PRODUCTION LIST'!N32</f>
        <v xml:space="preserve"> </v>
      </c>
      <c r="N28" s="98" t="str">
        <f>'PE PRODUCTION LIST'!O32</f>
        <v xml:space="preserve"> </v>
      </c>
      <c r="O28" s="98" t="str">
        <f>'PE PRODUCTION LIST'!P32</f>
        <v xml:space="preserve"> </v>
      </c>
      <c r="P28" s="98" t="str">
        <f>'PE PRODUCTION LIST'!Q32</f>
        <v xml:space="preserve"> </v>
      </c>
      <c r="Q28" s="98" t="str">
        <f>'PE PRODUCTION LIST'!R32</f>
        <v xml:space="preserve"> </v>
      </c>
      <c r="R28" s="98" t="str">
        <f>'PE PRODUCTION LIST'!S32</f>
        <v xml:space="preserve"> </v>
      </c>
      <c r="S28" s="98" t="str">
        <f>'PE PRODUCTION LIST'!T32</f>
        <v xml:space="preserve"> </v>
      </c>
      <c r="T28" s="98" t="str">
        <f>'PE PRODUCTION LIST'!U32</f>
        <v xml:space="preserve"> </v>
      </c>
      <c r="U28" s="98">
        <f t="shared" si="0"/>
        <v>0</v>
      </c>
    </row>
    <row r="29" spans="1:22" s="59" customFormat="1" ht="23.25" customHeight="1">
      <c r="A29" s="63" t="str">
        <f>'PE PRODUCTION LIST'!A33</f>
        <v>G-5PE</v>
      </c>
      <c r="B29" s="98" t="str">
        <f>'PE PRODUCTION LIST'!C33</f>
        <v xml:space="preserve"> </v>
      </c>
      <c r="C29" s="98" t="str">
        <f>'PE PRODUCTION LIST'!D33</f>
        <v xml:space="preserve"> </v>
      </c>
      <c r="D29" s="98" t="str">
        <f>'PE PRODUCTION LIST'!E33</f>
        <v xml:space="preserve"> </v>
      </c>
      <c r="E29" s="98" t="str">
        <f>'PE PRODUCTION LIST'!F33</f>
        <v xml:space="preserve"> </v>
      </c>
      <c r="F29" s="98" t="str">
        <f>'PE PRODUCTION LIST'!G33</f>
        <v xml:space="preserve"> </v>
      </c>
      <c r="G29" s="98" t="str">
        <f>'PE PRODUCTION LIST'!H33</f>
        <v xml:space="preserve"> </v>
      </c>
      <c r="H29" s="98" t="str">
        <f>'PE PRODUCTION LIST'!I33</f>
        <v xml:space="preserve"> </v>
      </c>
      <c r="I29" s="98" t="str">
        <f>'PE PRODUCTION LIST'!J33</f>
        <v xml:space="preserve"> </v>
      </c>
      <c r="J29" s="98" t="str">
        <f>'PE PRODUCTION LIST'!K33</f>
        <v xml:space="preserve"> </v>
      </c>
      <c r="K29" s="98" t="str">
        <f>'PE PRODUCTION LIST'!L33</f>
        <v xml:space="preserve"> </v>
      </c>
      <c r="L29" s="98" t="str">
        <f>'PE PRODUCTION LIST'!M33</f>
        <v xml:space="preserve"> </v>
      </c>
      <c r="M29" s="98" t="str">
        <f>'PE PRODUCTION LIST'!N33</f>
        <v xml:space="preserve"> </v>
      </c>
      <c r="N29" s="98" t="str">
        <f>'PE PRODUCTION LIST'!O33</f>
        <v xml:space="preserve"> </v>
      </c>
      <c r="O29" s="98" t="str">
        <f>'PE PRODUCTION LIST'!P33</f>
        <v xml:space="preserve"> </v>
      </c>
      <c r="P29" s="98" t="str">
        <f>'PE PRODUCTION LIST'!Q33</f>
        <v xml:space="preserve"> </v>
      </c>
      <c r="Q29" s="98" t="str">
        <f>'PE PRODUCTION LIST'!R33</f>
        <v xml:space="preserve"> </v>
      </c>
      <c r="R29" s="98" t="str">
        <f>'PE PRODUCTION LIST'!S33</f>
        <v xml:space="preserve"> </v>
      </c>
      <c r="S29" s="98" t="str">
        <f>'PE PRODUCTION LIST'!T33</f>
        <v xml:space="preserve"> </v>
      </c>
      <c r="T29" s="98" t="str">
        <f>'PE PRODUCTION LIST'!U33</f>
        <v xml:space="preserve"> </v>
      </c>
      <c r="U29" s="98">
        <f t="shared" si="0"/>
        <v>0</v>
      </c>
    </row>
    <row r="30" spans="1:22" s="59" customFormat="1" ht="23.25" customHeight="1">
      <c r="A30" s="63" t="str">
        <f>'PE PRODUCTION LIST'!A34</f>
        <v>G-6PE</v>
      </c>
      <c r="B30" s="98" t="str">
        <f>'PE PRODUCTION LIST'!C34</f>
        <v xml:space="preserve"> </v>
      </c>
      <c r="C30" s="98" t="str">
        <f>'PE PRODUCTION LIST'!D34</f>
        <v xml:space="preserve"> </v>
      </c>
      <c r="D30" s="98" t="str">
        <f>'PE PRODUCTION LIST'!E34</f>
        <v xml:space="preserve"> </v>
      </c>
      <c r="E30" s="98" t="str">
        <f>'PE PRODUCTION LIST'!F34</f>
        <v xml:space="preserve"> </v>
      </c>
      <c r="F30" s="98" t="str">
        <f>'PE PRODUCTION LIST'!G34</f>
        <v xml:space="preserve"> </v>
      </c>
      <c r="G30" s="98" t="str">
        <f>'PE PRODUCTION LIST'!H34</f>
        <v xml:space="preserve"> </v>
      </c>
      <c r="H30" s="98" t="str">
        <f>'PE PRODUCTION LIST'!I34</f>
        <v xml:space="preserve"> </v>
      </c>
      <c r="I30" s="98" t="str">
        <f>'PE PRODUCTION LIST'!J34</f>
        <v xml:space="preserve"> </v>
      </c>
      <c r="J30" s="98" t="str">
        <f>'PE PRODUCTION LIST'!K34</f>
        <v xml:space="preserve"> </v>
      </c>
      <c r="K30" s="98" t="str">
        <f>'PE PRODUCTION LIST'!L34</f>
        <v xml:space="preserve"> </v>
      </c>
      <c r="L30" s="98" t="str">
        <f>'PE PRODUCTION LIST'!M34</f>
        <v xml:space="preserve"> </v>
      </c>
      <c r="M30" s="98" t="str">
        <f>'PE PRODUCTION LIST'!N34</f>
        <v xml:space="preserve"> </v>
      </c>
      <c r="N30" s="98" t="str">
        <f>'PE PRODUCTION LIST'!O34</f>
        <v xml:space="preserve"> </v>
      </c>
      <c r="O30" s="98" t="str">
        <f>'PE PRODUCTION LIST'!P34</f>
        <v xml:space="preserve"> </v>
      </c>
      <c r="P30" s="98" t="str">
        <f>'PE PRODUCTION LIST'!Q34</f>
        <v xml:space="preserve"> </v>
      </c>
      <c r="Q30" s="98" t="str">
        <f>'PE PRODUCTION LIST'!R34</f>
        <v xml:space="preserve"> </v>
      </c>
      <c r="R30" s="98" t="str">
        <f>'PE PRODUCTION LIST'!S34</f>
        <v xml:space="preserve"> </v>
      </c>
      <c r="S30" s="98" t="str">
        <f>'PE PRODUCTION LIST'!T34</f>
        <v xml:space="preserve"> </v>
      </c>
      <c r="T30" s="98" t="str">
        <f>'PE PRODUCTION LIST'!U34</f>
        <v xml:space="preserve"> </v>
      </c>
      <c r="U30" s="98">
        <f t="shared" si="0"/>
        <v>0</v>
      </c>
    </row>
    <row r="31" spans="1:22" s="59" customFormat="1" ht="23.25" customHeight="1">
      <c r="A31" s="63" t="str">
        <f>'PE PRODUCTION LIST'!A35</f>
        <v>G-7PE</v>
      </c>
      <c r="B31" s="98" t="str">
        <f>'PE PRODUCTION LIST'!C35</f>
        <v xml:space="preserve"> </v>
      </c>
      <c r="C31" s="98" t="str">
        <f>'PE PRODUCTION LIST'!D35</f>
        <v xml:space="preserve"> </v>
      </c>
      <c r="D31" s="98" t="str">
        <f>'PE PRODUCTION LIST'!E35</f>
        <v xml:space="preserve"> </v>
      </c>
      <c r="E31" s="98" t="str">
        <f>'PE PRODUCTION LIST'!F35</f>
        <v xml:space="preserve"> </v>
      </c>
      <c r="F31" s="98" t="str">
        <f>'PE PRODUCTION LIST'!G35</f>
        <v xml:space="preserve"> </v>
      </c>
      <c r="G31" s="98" t="str">
        <f>'PE PRODUCTION LIST'!H35</f>
        <v xml:space="preserve"> </v>
      </c>
      <c r="H31" s="98" t="str">
        <f>'PE PRODUCTION LIST'!I35</f>
        <v xml:space="preserve"> </v>
      </c>
      <c r="I31" s="98" t="str">
        <f>'PE PRODUCTION LIST'!J35</f>
        <v xml:space="preserve"> </v>
      </c>
      <c r="J31" s="98" t="str">
        <f>'PE PRODUCTION LIST'!K35</f>
        <v xml:space="preserve"> </v>
      </c>
      <c r="K31" s="98" t="str">
        <f>'PE PRODUCTION LIST'!L35</f>
        <v xml:space="preserve"> </v>
      </c>
      <c r="L31" s="98" t="str">
        <f>'PE PRODUCTION LIST'!M35</f>
        <v xml:space="preserve"> </v>
      </c>
      <c r="M31" s="98" t="str">
        <f>'PE PRODUCTION LIST'!N35</f>
        <v xml:space="preserve"> </v>
      </c>
      <c r="N31" s="98" t="str">
        <f>'PE PRODUCTION LIST'!O35</f>
        <v xml:space="preserve"> </v>
      </c>
      <c r="O31" s="98" t="str">
        <f>'PE PRODUCTION LIST'!P35</f>
        <v xml:space="preserve"> </v>
      </c>
      <c r="P31" s="98" t="str">
        <f>'PE PRODUCTION LIST'!Q35</f>
        <v xml:space="preserve"> </v>
      </c>
      <c r="Q31" s="98" t="str">
        <f>'PE PRODUCTION LIST'!R35</f>
        <v xml:space="preserve"> </v>
      </c>
      <c r="R31" s="98" t="str">
        <f>'PE PRODUCTION LIST'!S35</f>
        <v xml:space="preserve"> </v>
      </c>
      <c r="S31" s="98" t="str">
        <f>'PE PRODUCTION LIST'!T35</f>
        <v xml:space="preserve"> </v>
      </c>
      <c r="T31" s="98" t="str">
        <f>'PE PRODUCTION LIST'!U35</f>
        <v xml:space="preserve"> </v>
      </c>
      <c r="U31" s="98">
        <f t="shared" si="0"/>
        <v>0</v>
      </c>
    </row>
    <row r="32" spans="1:22" s="59" customFormat="1" ht="23.25" customHeight="1">
      <c r="A32" s="63" t="str">
        <f>'PE PRODUCTION LIST'!A36</f>
        <v>G-8PE</v>
      </c>
      <c r="B32" s="98" t="str">
        <f>'PE PRODUCTION LIST'!C36</f>
        <v xml:space="preserve"> </v>
      </c>
      <c r="C32" s="98" t="str">
        <f>'PE PRODUCTION LIST'!D36</f>
        <v xml:space="preserve"> </v>
      </c>
      <c r="D32" s="98" t="str">
        <f>'PE PRODUCTION LIST'!E36</f>
        <v xml:space="preserve"> </v>
      </c>
      <c r="E32" s="98" t="str">
        <f>'PE PRODUCTION LIST'!F36</f>
        <v xml:space="preserve"> </v>
      </c>
      <c r="F32" s="98" t="str">
        <f>'PE PRODUCTION LIST'!G36</f>
        <v xml:space="preserve"> </v>
      </c>
      <c r="G32" s="98" t="str">
        <f>'PE PRODUCTION LIST'!H36</f>
        <v xml:space="preserve"> </v>
      </c>
      <c r="H32" s="98" t="str">
        <f>'PE PRODUCTION LIST'!I36</f>
        <v xml:space="preserve"> </v>
      </c>
      <c r="I32" s="98" t="str">
        <f>'PE PRODUCTION LIST'!J36</f>
        <v xml:space="preserve"> </v>
      </c>
      <c r="J32" s="98" t="str">
        <f>'PE PRODUCTION LIST'!K36</f>
        <v xml:space="preserve"> </v>
      </c>
      <c r="K32" s="98" t="str">
        <f>'PE PRODUCTION LIST'!L36</f>
        <v xml:space="preserve"> </v>
      </c>
      <c r="L32" s="98" t="str">
        <f>'PE PRODUCTION LIST'!M36</f>
        <v xml:space="preserve"> </v>
      </c>
      <c r="M32" s="98" t="str">
        <f>'PE PRODUCTION LIST'!N36</f>
        <v xml:space="preserve"> </v>
      </c>
      <c r="N32" s="98" t="str">
        <f>'PE PRODUCTION LIST'!O36</f>
        <v xml:space="preserve"> </v>
      </c>
      <c r="O32" s="98" t="str">
        <f>'PE PRODUCTION LIST'!P36</f>
        <v xml:space="preserve"> </v>
      </c>
      <c r="P32" s="98" t="str">
        <f>'PE PRODUCTION LIST'!Q36</f>
        <v xml:space="preserve"> </v>
      </c>
      <c r="Q32" s="98" t="str">
        <f>'PE PRODUCTION LIST'!R36</f>
        <v xml:space="preserve"> </v>
      </c>
      <c r="R32" s="98" t="str">
        <f>'PE PRODUCTION LIST'!S36</f>
        <v xml:space="preserve"> </v>
      </c>
      <c r="S32" s="98" t="str">
        <f>'PE PRODUCTION LIST'!T36</f>
        <v xml:space="preserve"> </v>
      </c>
      <c r="T32" s="98" t="str">
        <f>'PE PRODUCTION LIST'!U36</f>
        <v xml:space="preserve"> </v>
      </c>
      <c r="U32" s="98">
        <f t="shared" si="0"/>
        <v>0</v>
      </c>
    </row>
    <row r="33" spans="1:21" ht="23.25" customHeight="1">
      <c r="A33" s="63" t="str">
        <f>'PE PRODUCTION LIST'!A37</f>
        <v>G-9PE</v>
      </c>
      <c r="B33" s="98" t="str">
        <f>'PE PRODUCTION LIST'!C37</f>
        <v xml:space="preserve"> </v>
      </c>
      <c r="C33" s="98" t="str">
        <f>'PE PRODUCTION LIST'!D37</f>
        <v xml:space="preserve"> </v>
      </c>
      <c r="D33" s="98" t="str">
        <f>'PE PRODUCTION LIST'!E37</f>
        <v xml:space="preserve"> </v>
      </c>
      <c r="E33" s="98" t="str">
        <f>'PE PRODUCTION LIST'!F37</f>
        <v xml:space="preserve"> </v>
      </c>
      <c r="F33" s="98" t="str">
        <f>'PE PRODUCTION LIST'!G37</f>
        <v xml:space="preserve"> </v>
      </c>
      <c r="G33" s="98" t="str">
        <f>'PE PRODUCTION LIST'!H37</f>
        <v xml:space="preserve"> </v>
      </c>
      <c r="H33" s="98" t="str">
        <f>'PE PRODUCTION LIST'!I37</f>
        <v xml:space="preserve"> </v>
      </c>
      <c r="I33" s="98" t="str">
        <f>'PE PRODUCTION LIST'!J37</f>
        <v xml:space="preserve"> </v>
      </c>
      <c r="J33" s="98" t="str">
        <f>'PE PRODUCTION LIST'!K37</f>
        <v xml:space="preserve"> </v>
      </c>
      <c r="K33" s="98" t="str">
        <f>'PE PRODUCTION LIST'!L37</f>
        <v xml:space="preserve"> </v>
      </c>
      <c r="L33" s="98" t="str">
        <f>'PE PRODUCTION LIST'!M37</f>
        <v xml:space="preserve"> </v>
      </c>
      <c r="M33" s="98" t="str">
        <f>'PE PRODUCTION LIST'!N37</f>
        <v xml:space="preserve"> </v>
      </c>
      <c r="N33" s="98" t="str">
        <f>'PE PRODUCTION LIST'!O37</f>
        <v xml:space="preserve"> </v>
      </c>
      <c r="O33" s="98" t="str">
        <f>'PE PRODUCTION LIST'!P37</f>
        <v xml:space="preserve"> </v>
      </c>
      <c r="P33" s="98" t="str">
        <f>'PE PRODUCTION LIST'!Q37</f>
        <v xml:space="preserve"> </v>
      </c>
      <c r="Q33" s="98" t="str">
        <f>'PE PRODUCTION LIST'!R37</f>
        <v xml:space="preserve"> </v>
      </c>
      <c r="R33" s="98" t="str">
        <f>'PE PRODUCTION LIST'!S37</f>
        <v xml:space="preserve"> </v>
      </c>
      <c r="S33" s="98" t="str">
        <f>'PE PRODUCTION LIST'!T37</f>
        <v xml:space="preserve"> </v>
      </c>
      <c r="T33" s="98" t="str">
        <f>'PE PRODUCTION LIST'!U37</f>
        <v xml:space="preserve"> </v>
      </c>
      <c r="U33" s="98">
        <f t="shared" si="0"/>
        <v>0</v>
      </c>
    </row>
    <row r="34" spans="1:21" ht="23.25" customHeight="1">
      <c r="A34" s="63" t="str">
        <f>'PE PRODUCTION LIST'!A38</f>
        <v>G-10PE</v>
      </c>
      <c r="B34" s="98" t="str">
        <f>'PE PRODUCTION LIST'!C38</f>
        <v xml:space="preserve"> </v>
      </c>
      <c r="C34" s="98" t="str">
        <f>'PE PRODUCTION LIST'!D38</f>
        <v xml:space="preserve"> </v>
      </c>
      <c r="D34" s="98" t="str">
        <f>'PE PRODUCTION LIST'!E38</f>
        <v xml:space="preserve"> </v>
      </c>
      <c r="E34" s="98" t="str">
        <f>'PE PRODUCTION LIST'!F38</f>
        <v xml:space="preserve"> </v>
      </c>
      <c r="F34" s="98" t="str">
        <f>'PE PRODUCTION LIST'!G38</f>
        <v xml:space="preserve"> </v>
      </c>
      <c r="G34" s="98" t="str">
        <f>'PE PRODUCTION LIST'!H38</f>
        <v xml:space="preserve"> </v>
      </c>
      <c r="H34" s="98" t="str">
        <f>'PE PRODUCTION LIST'!I38</f>
        <v xml:space="preserve"> </v>
      </c>
      <c r="I34" s="98" t="str">
        <f>'PE PRODUCTION LIST'!J38</f>
        <v xml:space="preserve"> </v>
      </c>
      <c r="J34" s="98" t="str">
        <f>'PE PRODUCTION LIST'!K38</f>
        <v xml:space="preserve"> </v>
      </c>
      <c r="K34" s="98" t="str">
        <f>'PE PRODUCTION LIST'!L38</f>
        <v xml:space="preserve"> </v>
      </c>
      <c r="L34" s="98" t="str">
        <f>'PE PRODUCTION LIST'!M38</f>
        <v xml:space="preserve"> </v>
      </c>
      <c r="M34" s="98" t="str">
        <f>'PE PRODUCTION LIST'!N38</f>
        <v xml:space="preserve"> </v>
      </c>
      <c r="N34" s="98" t="str">
        <f>'PE PRODUCTION LIST'!O38</f>
        <v xml:space="preserve"> </v>
      </c>
      <c r="O34" s="98" t="str">
        <f>'PE PRODUCTION LIST'!P38</f>
        <v xml:space="preserve"> </v>
      </c>
      <c r="P34" s="98" t="str">
        <f>'PE PRODUCTION LIST'!Q38</f>
        <v xml:space="preserve"> </v>
      </c>
      <c r="Q34" s="98" t="str">
        <f>'PE PRODUCTION LIST'!R38</f>
        <v xml:space="preserve"> </v>
      </c>
      <c r="R34" s="98" t="str">
        <f>'PE PRODUCTION LIST'!S38</f>
        <v xml:space="preserve"> </v>
      </c>
      <c r="S34" s="98" t="str">
        <f>'PE PRODUCTION LIST'!T38</f>
        <v xml:space="preserve"> </v>
      </c>
      <c r="T34" s="98" t="str">
        <f>'PE PRODUCTION LIST'!U38</f>
        <v xml:space="preserve"> </v>
      </c>
      <c r="U34" s="98">
        <f t="shared" si="0"/>
        <v>0</v>
      </c>
    </row>
    <row r="35" spans="1:21" ht="23.25" customHeight="1">
      <c r="A35" s="63" t="str">
        <f>'PE PRODUCTION LIST'!A39</f>
        <v>G-11PE</v>
      </c>
      <c r="B35" s="98" t="str">
        <f>'PE PRODUCTION LIST'!C39</f>
        <v xml:space="preserve"> </v>
      </c>
      <c r="C35" s="98" t="str">
        <f>'PE PRODUCTION LIST'!D39</f>
        <v xml:space="preserve"> </v>
      </c>
      <c r="D35" s="98" t="str">
        <f>'PE PRODUCTION LIST'!E39</f>
        <v xml:space="preserve"> </v>
      </c>
      <c r="E35" s="98" t="str">
        <f>'PE PRODUCTION LIST'!F39</f>
        <v xml:space="preserve"> </v>
      </c>
      <c r="F35" s="98" t="str">
        <f>'PE PRODUCTION LIST'!G39</f>
        <v xml:space="preserve"> </v>
      </c>
      <c r="G35" s="98" t="str">
        <f>'PE PRODUCTION LIST'!H39</f>
        <v xml:space="preserve"> </v>
      </c>
      <c r="H35" s="98" t="str">
        <f>'PE PRODUCTION LIST'!I39</f>
        <v xml:space="preserve"> </v>
      </c>
      <c r="I35" s="98" t="str">
        <f>'PE PRODUCTION LIST'!J39</f>
        <v xml:space="preserve"> </v>
      </c>
      <c r="J35" s="98" t="str">
        <f>'PE PRODUCTION LIST'!K39</f>
        <v xml:space="preserve"> </v>
      </c>
      <c r="K35" s="98" t="str">
        <f>'PE PRODUCTION LIST'!L39</f>
        <v xml:space="preserve"> </v>
      </c>
      <c r="L35" s="98" t="str">
        <f>'PE PRODUCTION LIST'!M39</f>
        <v xml:space="preserve"> </v>
      </c>
      <c r="M35" s="98" t="str">
        <f>'PE PRODUCTION LIST'!N39</f>
        <v xml:space="preserve"> </v>
      </c>
      <c r="N35" s="98" t="str">
        <f>'PE PRODUCTION LIST'!O39</f>
        <v xml:space="preserve"> </v>
      </c>
      <c r="O35" s="98" t="str">
        <f>'PE PRODUCTION LIST'!P39</f>
        <v xml:space="preserve"> </v>
      </c>
      <c r="P35" s="98" t="str">
        <f>'PE PRODUCTION LIST'!Q39</f>
        <v xml:space="preserve"> </v>
      </c>
      <c r="Q35" s="98" t="str">
        <f>'PE PRODUCTION LIST'!R39</f>
        <v xml:space="preserve"> </v>
      </c>
      <c r="R35" s="98" t="str">
        <f>'PE PRODUCTION LIST'!S39</f>
        <v xml:space="preserve"> </v>
      </c>
      <c r="S35" s="98" t="str">
        <f>'PE PRODUCTION LIST'!T39</f>
        <v xml:space="preserve"> </v>
      </c>
      <c r="T35" s="98" t="str">
        <f>'PE PRODUCTION LIST'!U39</f>
        <v xml:space="preserve"> </v>
      </c>
      <c r="U35" s="98">
        <f t="shared" si="0"/>
        <v>0</v>
      </c>
    </row>
    <row r="36" spans="1:21" ht="23.25" customHeight="1">
      <c r="A36" s="63" t="str">
        <f>'PE PRODUCTION LIST'!A40</f>
        <v>G-12PE</v>
      </c>
      <c r="B36" s="98" t="str">
        <f>'PE PRODUCTION LIST'!C40</f>
        <v xml:space="preserve"> </v>
      </c>
      <c r="C36" s="98" t="str">
        <f>'PE PRODUCTION LIST'!D40</f>
        <v xml:space="preserve"> </v>
      </c>
      <c r="D36" s="98" t="str">
        <f>'PE PRODUCTION LIST'!E40</f>
        <v xml:space="preserve"> </v>
      </c>
      <c r="E36" s="98" t="str">
        <f>'PE PRODUCTION LIST'!F40</f>
        <v xml:space="preserve"> </v>
      </c>
      <c r="F36" s="98" t="str">
        <f>'PE PRODUCTION LIST'!G40</f>
        <v xml:space="preserve"> </v>
      </c>
      <c r="G36" s="98" t="str">
        <f>'PE PRODUCTION LIST'!H40</f>
        <v xml:space="preserve"> </v>
      </c>
      <c r="H36" s="98" t="str">
        <f>'PE PRODUCTION LIST'!I40</f>
        <v xml:space="preserve"> </v>
      </c>
      <c r="I36" s="98" t="str">
        <f>'PE PRODUCTION LIST'!J40</f>
        <v xml:space="preserve"> </v>
      </c>
      <c r="J36" s="98" t="str">
        <f>'PE PRODUCTION LIST'!K40</f>
        <v xml:space="preserve"> </v>
      </c>
      <c r="K36" s="98" t="str">
        <f>'PE PRODUCTION LIST'!L40</f>
        <v xml:space="preserve"> </v>
      </c>
      <c r="L36" s="98" t="str">
        <f>'PE PRODUCTION LIST'!M40</f>
        <v xml:space="preserve"> </v>
      </c>
      <c r="M36" s="98" t="str">
        <f>'PE PRODUCTION LIST'!N40</f>
        <v xml:space="preserve"> </v>
      </c>
      <c r="N36" s="98" t="str">
        <f>'PE PRODUCTION LIST'!O40</f>
        <v xml:space="preserve"> </v>
      </c>
      <c r="O36" s="98" t="str">
        <f>'PE PRODUCTION LIST'!P40</f>
        <v xml:space="preserve"> </v>
      </c>
      <c r="P36" s="98" t="str">
        <f>'PE PRODUCTION LIST'!Q40</f>
        <v xml:space="preserve"> </v>
      </c>
      <c r="Q36" s="98" t="str">
        <f>'PE PRODUCTION LIST'!R40</f>
        <v xml:space="preserve"> </v>
      </c>
      <c r="R36" s="98" t="str">
        <f>'PE PRODUCTION LIST'!S40</f>
        <v xml:space="preserve"> </v>
      </c>
      <c r="S36" s="98" t="str">
        <f>'PE PRODUCTION LIST'!T40</f>
        <v xml:space="preserve"> </v>
      </c>
      <c r="T36" s="98" t="str">
        <f>'PE PRODUCTION LIST'!U40</f>
        <v xml:space="preserve"> </v>
      </c>
      <c r="U36" s="98">
        <f t="shared" si="0"/>
        <v>0</v>
      </c>
    </row>
    <row r="37" spans="1:21" ht="23.25" customHeight="1">
      <c r="A37" s="63" t="str">
        <f>'PE PRODUCTION LIST'!A41</f>
        <v>G-13PE</v>
      </c>
      <c r="B37" s="98" t="str">
        <f>'PE PRODUCTION LIST'!C41</f>
        <v xml:space="preserve"> </v>
      </c>
      <c r="C37" s="98" t="str">
        <f>'PE PRODUCTION LIST'!D41</f>
        <v xml:space="preserve"> </v>
      </c>
      <c r="D37" s="98" t="str">
        <f>'PE PRODUCTION LIST'!E41</f>
        <v xml:space="preserve"> </v>
      </c>
      <c r="E37" s="98" t="str">
        <f>'PE PRODUCTION LIST'!F41</f>
        <v xml:space="preserve"> </v>
      </c>
      <c r="F37" s="98" t="str">
        <f>'PE PRODUCTION LIST'!G41</f>
        <v xml:space="preserve"> </v>
      </c>
      <c r="G37" s="98" t="str">
        <f>'PE PRODUCTION LIST'!H41</f>
        <v xml:space="preserve"> </v>
      </c>
      <c r="H37" s="98" t="str">
        <f>'PE PRODUCTION LIST'!I41</f>
        <v xml:space="preserve"> </v>
      </c>
      <c r="I37" s="98" t="str">
        <f>'PE PRODUCTION LIST'!J41</f>
        <v xml:space="preserve"> </v>
      </c>
      <c r="J37" s="98" t="str">
        <f>'PE PRODUCTION LIST'!K41</f>
        <v xml:space="preserve"> </v>
      </c>
      <c r="K37" s="98" t="str">
        <f>'PE PRODUCTION LIST'!L41</f>
        <v xml:space="preserve"> </v>
      </c>
      <c r="L37" s="98" t="str">
        <f>'PE PRODUCTION LIST'!M41</f>
        <v xml:space="preserve"> </v>
      </c>
      <c r="M37" s="98" t="str">
        <f>'PE PRODUCTION LIST'!N41</f>
        <v xml:space="preserve"> </v>
      </c>
      <c r="N37" s="98" t="str">
        <f>'PE PRODUCTION LIST'!O41</f>
        <v xml:space="preserve"> </v>
      </c>
      <c r="O37" s="98" t="str">
        <f>'PE PRODUCTION LIST'!P41</f>
        <v xml:space="preserve"> </v>
      </c>
      <c r="P37" s="98" t="str">
        <f>'PE PRODUCTION LIST'!Q41</f>
        <v xml:space="preserve"> </v>
      </c>
      <c r="Q37" s="98" t="str">
        <f>'PE PRODUCTION LIST'!R41</f>
        <v xml:space="preserve"> </v>
      </c>
      <c r="R37" s="98" t="str">
        <f>'PE PRODUCTION LIST'!S41</f>
        <v xml:space="preserve"> </v>
      </c>
      <c r="S37" s="98" t="str">
        <f>'PE PRODUCTION LIST'!T41</f>
        <v xml:space="preserve"> </v>
      </c>
      <c r="T37" s="98" t="str">
        <f>'PE PRODUCTION LIST'!U41</f>
        <v xml:space="preserve"> </v>
      </c>
      <c r="U37" s="98">
        <f t="shared" si="0"/>
        <v>0</v>
      </c>
    </row>
    <row r="38" spans="1:21" ht="23.25" customHeight="1">
      <c r="A38" s="63" t="str">
        <f>'PE PRODUCTION LIST'!A42</f>
        <v>G-14PE</v>
      </c>
      <c r="B38" s="98" t="str">
        <f>'PE PRODUCTION LIST'!C42</f>
        <v xml:space="preserve"> </v>
      </c>
      <c r="C38" s="98" t="str">
        <f>'PE PRODUCTION LIST'!D42</f>
        <v xml:space="preserve"> </v>
      </c>
      <c r="D38" s="98" t="str">
        <f>'PE PRODUCTION LIST'!E42</f>
        <v xml:space="preserve"> </v>
      </c>
      <c r="E38" s="98" t="str">
        <f>'PE PRODUCTION LIST'!F42</f>
        <v xml:space="preserve"> </v>
      </c>
      <c r="F38" s="98" t="str">
        <f>'PE PRODUCTION LIST'!G42</f>
        <v xml:space="preserve"> </v>
      </c>
      <c r="G38" s="98" t="str">
        <f>'PE PRODUCTION LIST'!H42</f>
        <v xml:space="preserve"> </v>
      </c>
      <c r="H38" s="98" t="str">
        <f>'PE PRODUCTION LIST'!I42</f>
        <v xml:space="preserve"> </v>
      </c>
      <c r="I38" s="98" t="str">
        <f>'PE PRODUCTION LIST'!J42</f>
        <v xml:space="preserve"> </v>
      </c>
      <c r="J38" s="98" t="str">
        <f>'PE PRODUCTION LIST'!K42</f>
        <v xml:space="preserve"> </v>
      </c>
      <c r="K38" s="98" t="str">
        <f>'PE PRODUCTION LIST'!L42</f>
        <v xml:space="preserve"> </v>
      </c>
      <c r="L38" s="98" t="str">
        <f>'PE PRODUCTION LIST'!M42</f>
        <v xml:space="preserve"> </v>
      </c>
      <c r="M38" s="98" t="str">
        <f>'PE PRODUCTION LIST'!N42</f>
        <v xml:space="preserve"> </v>
      </c>
      <c r="N38" s="98" t="str">
        <f>'PE PRODUCTION LIST'!O42</f>
        <v xml:space="preserve"> </v>
      </c>
      <c r="O38" s="98" t="str">
        <f>'PE PRODUCTION LIST'!P42</f>
        <v xml:space="preserve"> </v>
      </c>
      <c r="P38" s="98" t="str">
        <f>'PE PRODUCTION LIST'!Q42</f>
        <v xml:space="preserve"> </v>
      </c>
      <c r="Q38" s="98" t="str">
        <f>'PE PRODUCTION LIST'!R42</f>
        <v xml:space="preserve"> </v>
      </c>
      <c r="R38" s="98" t="str">
        <f>'PE PRODUCTION LIST'!S42</f>
        <v xml:space="preserve"> </v>
      </c>
      <c r="S38" s="98" t="str">
        <f>'PE PRODUCTION LIST'!T42</f>
        <v xml:space="preserve"> </v>
      </c>
      <c r="T38" s="98" t="str">
        <f>'PE PRODUCTION LIST'!U42</f>
        <v xml:space="preserve"> </v>
      </c>
      <c r="U38" s="98">
        <f t="shared" si="0"/>
        <v>0</v>
      </c>
    </row>
    <row r="39" spans="1:21" ht="23.25" customHeight="1">
      <c r="A39" s="63" t="str">
        <f>'PE PRODUCTION LIST'!A43</f>
        <v>G-15PE</v>
      </c>
      <c r="B39" s="98" t="str">
        <f>'PE PRODUCTION LIST'!C43</f>
        <v xml:space="preserve"> </v>
      </c>
      <c r="C39" s="98" t="str">
        <f>'PE PRODUCTION LIST'!D43</f>
        <v xml:space="preserve"> </v>
      </c>
      <c r="D39" s="98" t="str">
        <f>'PE PRODUCTION LIST'!E43</f>
        <v xml:space="preserve"> </v>
      </c>
      <c r="E39" s="98" t="str">
        <f>'PE PRODUCTION LIST'!F43</f>
        <v xml:space="preserve"> </v>
      </c>
      <c r="F39" s="98" t="str">
        <f>'PE PRODUCTION LIST'!G43</f>
        <v xml:space="preserve"> </v>
      </c>
      <c r="G39" s="98" t="str">
        <f>'PE PRODUCTION LIST'!H43</f>
        <v xml:space="preserve"> </v>
      </c>
      <c r="H39" s="98" t="str">
        <f>'PE PRODUCTION LIST'!I43</f>
        <v xml:space="preserve"> </v>
      </c>
      <c r="I39" s="98" t="str">
        <f>'PE PRODUCTION LIST'!J43</f>
        <v xml:space="preserve"> </v>
      </c>
      <c r="J39" s="98" t="str">
        <f>'PE PRODUCTION LIST'!K43</f>
        <v xml:space="preserve"> </v>
      </c>
      <c r="K39" s="98" t="str">
        <f>'PE PRODUCTION LIST'!L43</f>
        <v xml:space="preserve"> </v>
      </c>
      <c r="L39" s="98" t="str">
        <f>'PE PRODUCTION LIST'!M43</f>
        <v xml:space="preserve"> </v>
      </c>
      <c r="M39" s="98" t="str">
        <f>'PE PRODUCTION LIST'!N43</f>
        <v xml:space="preserve"> </v>
      </c>
      <c r="N39" s="98" t="str">
        <f>'PE PRODUCTION LIST'!O43</f>
        <v xml:space="preserve"> </v>
      </c>
      <c r="O39" s="98" t="str">
        <f>'PE PRODUCTION LIST'!P43</f>
        <v xml:space="preserve"> </v>
      </c>
      <c r="P39" s="98" t="str">
        <f>'PE PRODUCTION LIST'!Q43</f>
        <v xml:space="preserve"> </v>
      </c>
      <c r="Q39" s="98" t="str">
        <f>'PE PRODUCTION LIST'!R43</f>
        <v xml:space="preserve"> </v>
      </c>
      <c r="R39" s="98" t="str">
        <f>'PE PRODUCTION LIST'!S43</f>
        <v xml:space="preserve"> </v>
      </c>
      <c r="S39" s="98" t="str">
        <f>'PE PRODUCTION LIST'!T43</f>
        <v xml:space="preserve"> </v>
      </c>
      <c r="T39" s="98" t="str">
        <f>'PE PRODUCTION LIST'!U43</f>
        <v xml:space="preserve"> </v>
      </c>
      <c r="U39" s="98">
        <f t="shared" si="0"/>
        <v>0</v>
      </c>
    </row>
    <row r="40" spans="1:21" ht="23.25" customHeight="1">
      <c r="A40" s="63" t="str">
        <f>'PE PRODUCTION LIST'!A44</f>
        <v>G-16PE</v>
      </c>
      <c r="B40" s="98" t="str">
        <f>'PE PRODUCTION LIST'!C44</f>
        <v xml:space="preserve"> </v>
      </c>
      <c r="C40" s="98" t="str">
        <f>'PE PRODUCTION LIST'!D44</f>
        <v xml:space="preserve"> </v>
      </c>
      <c r="D40" s="98" t="str">
        <f>'PE PRODUCTION LIST'!E44</f>
        <v xml:space="preserve"> </v>
      </c>
      <c r="E40" s="98" t="str">
        <f>'PE PRODUCTION LIST'!F44</f>
        <v xml:space="preserve"> </v>
      </c>
      <c r="F40" s="98" t="str">
        <f>'PE PRODUCTION LIST'!G44</f>
        <v xml:space="preserve"> </v>
      </c>
      <c r="G40" s="98" t="str">
        <f>'PE PRODUCTION LIST'!H44</f>
        <v xml:space="preserve"> </v>
      </c>
      <c r="H40" s="98" t="str">
        <f>'PE PRODUCTION LIST'!I44</f>
        <v xml:space="preserve"> </v>
      </c>
      <c r="I40" s="98" t="str">
        <f>'PE PRODUCTION LIST'!J44</f>
        <v xml:space="preserve"> </v>
      </c>
      <c r="J40" s="98" t="str">
        <f>'PE PRODUCTION LIST'!K44</f>
        <v xml:space="preserve"> </v>
      </c>
      <c r="K40" s="98" t="str">
        <f>'PE PRODUCTION LIST'!L44</f>
        <v xml:space="preserve"> </v>
      </c>
      <c r="L40" s="98" t="str">
        <f>'PE PRODUCTION LIST'!M44</f>
        <v xml:space="preserve"> </v>
      </c>
      <c r="M40" s="98" t="str">
        <f>'PE PRODUCTION LIST'!N44</f>
        <v xml:space="preserve"> </v>
      </c>
      <c r="N40" s="98" t="str">
        <f>'PE PRODUCTION LIST'!O44</f>
        <v xml:space="preserve"> </v>
      </c>
      <c r="O40" s="98" t="str">
        <f>'PE PRODUCTION LIST'!P44</f>
        <v xml:space="preserve"> </v>
      </c>
      <c r="P40" s="98" t="str">
        <f>'PE PRODUCTION LIST'!Q44</f>
        <v xml:space="preserve"> </v>
      </c>
      <c r="Q40" s="98" t="str">
        <f>'PE PRODUCTION LIST'!R44</f>
        <v xml:space="preserve"> </v>
      </c>
      <c r="R40" s="98" t="str">
        <f>'PE PRODUCTION LIST'!S44</f>
        <v xml:space="preserve"> </v>
      </c>
      <c r="S40" s="98" t="str">
        <f>'PE PRODUCTION LIST'!T44</f>
        <v xml:space="preserve"> </v>
      </c>
      <c r="T40" s="98" t="str">
        <f>'PE PRODUCTION LIST'!U44</f>
        <v xml:space="preserve"> </v>
      </c>
      <c r="U40" s="98">
        <f t="shared" si="0"/>
        <v>0</v>
      </c>
    </row>
    <row r="41" spans="1:21" ht="23.25" customHeight="1">
      <c r="A41" s="63" t="str">
        <f>'PE PRODUCTION LIST'!A45</f>
        <v>G-17PE</v>
      </c>
      <c r="B41" s="98" t="str">
        <f>'PE PRODUCTION LIST'!C45</f>
        <v xml:space="preserve"> </v>
      </c>
      <c r="C41" s="98" t="str">
        <f>'PE PRODUCTION LIST'!D45</f>
        <v xml:space="preserve"> </v>
      </c>
      <c r="D41" s="98" t="str">
        <f>'PE PRODUCTION LIST'!E45</f>
        <v xml:space="preserve"> </v>
      </c>
      <c r="E41" s="98" t="str">
        <f>'PE PRODUCTION LIST'!F45</f>
        <v xml:space="preserve"> </v>
      </c>
      <c r="F41" s="98" t="str">
        <f>'PE PRODUCTION LIST'!G45</f>
        <v xml:space="preserve"> </v>
      </c>
      <c r="G41" s="98" t="str">
        <f>'PE PRODUCTION LIST'!H45</f>
        <v xml:space="preserve"> </v>
      </c>
      <c r="H41" s="98" t="str">
        <f>'PE PRODUCTION LIST'!I45</f>
        <v xml:space="preserve"> </v>
      </c>
      <c r="I41" s="98" t="str">
        <f>'PE PRODUCTION LIST'!J45</f>
        <v xml:space="preserve"> </v>
      </c>
      <c r="J41" s="98" t="str">
        <f>'PE PRODUCTION LIST'!K45</f>
        <v xml:space="preserve"> </v>
      </c>
      <c r="K41" s="98" t="str">
        <f>'PE PRODUCTION LIST'!L45</f>
        <v xml:space="preserve"> </v>
      </c>
      <c r="L41" s="98" t="str">
        <f>'PE PRODUCTION LIST'!M45</f>
        <v xml:space="preserve"> </v>
      </c>
      <c r="M41" s="98" t="str">
        <f>'PE PRODUCTION LIST'!N45</f>
        <v xml:space="preserve"> </v>
      </c>
      <c r="N41" s="98" t="str">
        <f>'PE PRODUCTION LIST'!O45</f>
        <v xml:space="preserve"> </v>
      </c>
      <c r="O41" s="98" t="str">
        <f>'PE PRODUCTION LIST'!P45</f>
        <v xml:space="preserve"> </v>
      </c>
      <c r="P41" s="98" t="str">
        <f>'PE PRODUCTION LIST'!Q45</f>
        <v xml:space="preserve"> </v>
      </c>
      <c r="Q41" s="98" t="str">
        <f>'PE PRODUCTION LIST'!R45</f>
        <v xml:space="preserve"> </v>
      </c>
      <c r="R41" s="98" t="str">
        <f>'PE PRODUCTION LIST'!S45</f>
        <v xml:space="preserve"> </v>
      </c>
      <c r="S41" s="98" t="str">
        <f>'PE PRODUCTION LIST'!T45</f>
        <v xml:space="preserve"> </v>
      </c>
      <c r="T41" s="98" t="str">
        <f>'PE PRODUCTION LIST'!U45</f>
        <v xml:space="preserve"> </v>
      </c>
      <c r="U41" s="98">
        <f t="shared" si="0"/>
        <v>0</v>
      </c>
    </row>
    <row r="42" spans="1:21" ht="23.25" customHeight="1">
      <c r="A42" s="63" t="str">
        <f>'PE PRODUCTION LIST'!A46</f>
        <v>G-18PE</v>
      </c>
      <c r="B42" s="98" t="str">
        <f>'PE PRODUCTION LIST'!C46</f>
        <v xml:space="preserve"> </v>
      </c>
      <c r="C42" s="98" t="str">
        <f>'PE PRODUCTION LIST'!D46</f>
        <v xml:space="preserve"> </v>
      </c>
      <c r="D42" s="98" t="str">
        <f>'PE PRODUCTION LIST'!E46</f>
        <v xml:space="preserve"> </v>
      </c>
      <c r="E42" s="98" t="str">
        <f>'PE PRODUCTION LIST'!F46</f>
        <v xml:space="preserve"> </v>
      </c>
      <c r="F42" s="98" t="str">
        <f>'PE PRODUCTION LIST'!G46</f>
        <v xml:space="preserve"> </v>
      </c>
      <c r="G42" s="98" t="str">
        <f>'PE PRODUCTION LIST'!H46</f>
        <v xml:space="preserve"> </v>
      </c>
      <c r="H42" s="98" t="str">
        <f>'PE PRODUCTION LIST'!I46</f>
        <v xml:space="preserve"> </v>
      </c>
      <c r="I42" s="98" t="str">
        <f>'PE PRODUCTION LIST'!J46</f>
        <v xml:space="preserve"> </v>
      </c>
      <c r="J42" s="98" t="str">
        <f>'PE PRODUCTION LIST'!K46</f>
        <v xml:space="preserve"> </v>
      </c>
      <c r="K42" s="98" t="str">
        <f>'PE PRODUCTION LIST'!L46</f>
        <v xml:space="preserve"> </v>
      </c>
      <c r="L42" s="98" t="str">
        <f>'PE PRODUCTION LIST'!M46</f>
        <v xml:space="preserve"> </v>
      </c>
      <c r="M42" s="98" t="str">
        <f>'PE PRODUCTION LIST'!N46</f>
        <v xml:space="preserve"> </v>
      </c>
      <c r="N42" s="98" t="str">
        <f>'PE PRODUCTION LIST'!O46</f>
        <v xml:space="preserve"> </v>
      </c>
      <c r="O42" s="98" t="str">
        <f>'PE PRODUCTION LIST'!P46</f>
        <v xml:space="preserve"> </v>
      </c>
      <c r="P42" s="98" t="str">
        <f>'PE PRODUCTION LIST'!Q46</f>
        <v xml:space="preserve"> </v>
      </c>
      <c r="Q42" s="98" t="str">
        <f>'PE PRODUCTION LIST'!R46</f>
        <v xml:space="preserve"> </v>
      </c>
      <c r="R42" s="98" t="str">
        <f>'PE PRODUCTION LIST'!S46</f>
        <v xml:space="preserve"> </v>
      </c>
      <c r="S42" s="98" t="str">
        <f>'PE PRODUCTION LIST'!T46</f>
        <v xml:space="preserve"> </v>
      </c>
      <c r="T42" s="98" t="str">
        <f>'PE PRODUCTION LIST'!U46</f>
        <v xml:space="preserve"> </v>
      </c>
      <c r="U42" s="98">
        <f t="shared" si="0"/>
        <v>0</v>
      </c>
    </row>
    <row r="43" spans="1:21" ht="23.25" customHeight="1">
      <c r="A43" s="63" t="str">
        <f>'PE PRODUCTION LIST'!A47</f>
        <v>G-19PE</v>
      </c>
      <c r="B43" s="98" t="str">
        <f>'PE PRODUCTION LIST'!C47</f>
        <v xml:space="preserve"> </v>
      </c>
      <c r="C43" s="98" t="str">
        <f>'PE PRODUCTION LIST'!D47</f>
        <v xml:space="preserve"> </v>
      </c>
      <c r="D43" s="98" t="str">
        <f>'PE PRODUCTION LIST'!E47</f>
        <v xml:space="preserve"> </v>
      </c>
      <c r="E43" s="98" t="str">
        <f>'PE PRODUCTION LIST'!F47</f>
        <v xml:space="preserve"> </v>
      </c>
      <c r="F43" s="98" t="str">
        <f>'PE PRODUCTION LIST'!G47</f>
        <v xml:space="preserve"> </v>
      </c>
      <c r="G43" s="98" t="str">
        <f>'PE PRODUCTION LIST'!H47</f>
        <v xml:space="preserve"> </v>
      </c>
      <c r="H43" s="98" t="str">
        <f>'PE PRODUCTION LIST'!I47</f>
        <v xml:space="preserve"> </v>
      </c>
      <c r="I43" s="98" t="str">
        <f>'PE PRODUCTION LIST'!J47</f>
        <v xml:space="preserve"> </v>
      </c>
      <c r="J43" s="98" t="str">
        <f>'PE PRODUCTION LIST'!K47</f>
        <v xml:space="preserve"> </v>
      </c>
      <c r="K43" s="98" t="str">
        <f>'PE PRODUCTION LIST'!L47</f>
        <v xml:space="preserve"> </v>
      </c>
      <c r="L43" s="98" t="str">
        <f>'PE PRODUCTION LIST'!M47</f>
        <v xml:space="preserve"> </v>
      </c>
      <c r="M43" s="98" t="str">
        <f>'PE PRODUCTION LIST'!N47</f>
        <v xml:space="preserve"> </v>
      </c>
      <c r="N43" s="98" t="str">
        <f>'PE PRODUCTION LIST'!O47</f>
        <v xml:space="preserve"> </v>
      </c>
      <c r="O43" s="98" t="str">
        <f>'PE PRODUCTION LIST'!P47</f>
        <v xml:space="preserve"> </v>
      </c>
      <c r="P43" s="98" t="str">
        <f>'PE PRODUCTION LIST'!Q47</f>
        <v xml:space="preserve"> </v>
      </c>
      <c r="Q43" s="98" t="str">
        <f>'PE PRODUCTION LIST'!R47</f>
        <v xml:space="preserve"> </v>
      </c>
      <c r="R43" s="98" t="str">
        <f>'PE PRODUCTION LIST'!S47</f>
        <v xml:space="preserve"> </v>
      </c>
      <c r="S43" s="98" t="str">
        <f>'PE PRODUCTION LIST'!T47</f>
        <v xml:space="preserve"> </v>
      </c>
      <c r="T43" s="98" t="str">
        <f>'PE PRODUCTION LIST'!U47</f>
        <v xml:space="preserve"> </v>
      </c>
      <c r="U43" s="98">
        <f t="shared" si="0"/>
        <v>0</v>
      </c>
    </row>
    <row r="44" spans="1:21" ht="23.25" customHeight="1">
      <c r="A44" s="63" t="str">
        <f>'PE PRODUCTION LIST'!A48</f>
        <v>G-20PE</v>
      </c>
      <c r="B44" s="98" t="str">
        <f>'PE PRODUCTION LIST'!C48</f>
        <v xml:space="preserve"> </v>
      </c>
      <c r="C44" s="98" t="str">
        <f>'PE PRODUCTION LIST'!D48</f>
        <v xml:space="preserve"> </v>
      </c>
      <c r="D44" s="98" t="str">
        <f>'PE PRODUCTION LIST'!E48</f>
        <v xml:space="preserve"> </v>
      </c>
      <c r="E44" s="98" t="str">
        <f>'PE PRODUCTION LIST'!F48</f>
        <v xml:space="preserve"> </v>
      </c>
      <c r="F44" s="98" t="str">
        <f>'PE PRODUCTION LIST'!G48</f>
        <v xml:space="preserve"> </v>
      </c>
      <c r="G44" s="98" t="str">
        <f>'PE PRODUCTION LIST'!H48</f>
        <v xml:space="preserve"> </v>
      </c>
      <c r="H44" s="98" t="str">
        <f>'PE PRODUCTION LIST'!I48</f>
        <v xml:space="preserve"> </v>
      </c>
      <c r="I44" s="98" t="str">
        <f>'PE PRODUCTION LIST'!J48</f>
        <v xml:space="preserve"> </v>
      </c>
      <c r="J44" s="98" t="str">
        <f>'PE PRODUCTION LIST'!K48</f>
        <v xml:space="preserve"> </v>
      </c>
      <c r="K44" s="98" t="str">
        <f>'PE PRODUCTION LIST'!L48</f>
        <v xml:space="preserve"> </v>
      </c>
      <c r="L44" s="98" t="str">
        <f>'PE PRODUCTION LIST'!M48</f>
        <v xml:space="preserve"> </v>
      </c>
      <c r="M44" s="98" t="str">
        <f>'PE PRODUCTION LIST'!N48</f>
        <v xml:space="preserve"> </v>
      </c>
      <c r="N44" s="98" t="str">
        <f>'PE PRODUCTION LIST'!O48</f>
        <v xml:space="preserve"> </v>
      </c>
      <c r="O44" s="98" t="str">
        <f>'PE PRODUCTION LIST'!P48</f>
        <v xml:space="preserve"> </v>
      </c>
      <c r="P44" s="98" t="str">
        <f>'PE PRODUCTION LIST'!Q48</f>
        <v xml:space="preserve"> </v>
      </c>
      <c r="Q44" s="98" t="str">
        <f>'PE PRODUCTION LIST'!R48</f>
        <v xml:space="preserve"> </v>
      </c>
      <c r="R44" s="98" t="str">
        <f>'PE PRODUCTION LIST'!S48</f>
        <v xml:space="preserve"> </v>
      </c>
      <c r="S44" s="98" t="str">
        <f>'PE PRODUCTION LIST'!T48</f>
        <v xml:space="preserve"> </v>
      </c>
      <c r="T44" s="98" t="str">
        <f>'PE PRODUCTION LIST'!U48</f>
        <v xml:space="preserve"> </v>
      </c>
      <c r="U44" s="98">
        <f>SUM(B44:T44)</f>
        <v>0</v>
      </c>
    </row>
    <row r="45" spans="1:21" ht="23.25" customHeight="1">
      <c r="A45" s="63" t="str">
        <f>'PE PRODUCTION LIST'!A49</f>
        <v>G-21PE</v>
      </c>
      <c r="B45" s="98" t="str">
        <f>'PE PRODUCTION LIST'!C49</f>
        <v xml:space="preserve"> </v>
      </c>
      <c r="C45" s="98" t="str">
        <f>'PE PRODUCTION LIST'!D49</f>
        <v xml:space="preserve"> </v>
      </c>
      <c r="D45" s="98" t="str">
        <f>'PE PRODUCTION LIST'!E49</f>
        <v xml:space="preserve"> </v>
      </c>
      <c r="E45" s="98" t="str">
        <f>'PE PRODUCTION LIST'!F49</f>
        <v xml:space="preserve"> </v>
      </c>
      <c r="F45" s="98" t="str">
        <f>'PE PRODUCTION LIST'!G49</f>
        <v xml:space="preserve"> </v>
      </c>
      <c r="G45" s="98" t="str">
        <f>'PE PRODUCTION LIST'!H49</f>
        <v xml:space="preserve"> </v>
      </c>
      <c r="H45" s="98" t="str">
        <f>'PE PRODUCTION LIST'!I49</f>
        <v xml:space="preserve"> </v>
      </c>
      <c r="I45" s="98" t="str">
        <f>'PE PRODUCTION LIST'!J49</f>
        <v xml:space="preserve"> </v>
      </c>
      <c r="J45" s="98" t="str">
        <f>'PE PRODUCTION LIST'!K49</f>
        <v xml:space="preserve"> </v>
      </c>
      <c r="K45" s="98" t="str">
        <f>'PE PRODUCTION LIST'!L49</f>
        <v xml:space="preserve"> </v>
      </c>
      <c r="L45" s="98" t="str">
        <f>'PE PRODUCTION LIST'!M49</f>
        <v xml:space="preserve"> </v>
      </c>
      <c r="M45" s="98" t="str">
        <f>'PE PRODUCTION LIST'!N49</f>
        <v xml:space="preserve"> </v>
      </c>
      <c r="N45" s="98" t="str">
        <f>'PE PRODUCTION LIST'!O49</f>
        <v xml:space="preserve"> </v>
      </c>
      <c r="O45" s="98" t="str">
        <f>'PE PRODUCTION LIST'!P49</f>
        <v xml:space="preserve"> </v>
      </c>
      <c r="P45" s="98" t="str">
        <f>'PE PRODUCTION LIST'!Q49</f>
        <v xml:space="preserve"> </v>
      </c>
      <c r="Q45" s="98" t="str">
        <f>'PE PRODUCTION LIST'!R49</f>
        <v xml:space="preserve"> </v>
      </c>
      <c r="R45" s="98" t="str">
        <f>'PE PRODUCTION LIST'!S49</f>
        <v xml:space="preserve"> </v>
      </c>
      <c r="S45" s="98" t="str">
        <f>'PE PRODUCTION LIST'!T49</f>
        <v xml:space="preserve"> </v>
      </c>
      <c r="T45" s="98" t="str">
        <f>'PE PRODUCTION LIST'!U49</f>
        <v xml:space="preserve"> </v>
      </c>
      <c r="U45" s="98">
        <f t="shared" si="0"/>
        <v>0</v>
      </c>
    </row>
    <row r="46" spans="1:21" ht="22" customHeight="1"/>
    <row r="47" spans="1:21" ht="22" customHeight="1">
      <c r="G47" s="60"/>
      <c r="J47" s="517" t="s">
        <v>1271</v>
      </c>
    </row>
    <row r="48" spans="1:21" ht="22" customHeight="1">
      <c r="B48" s="40" t="s">
        <v>27</v>
      </c>
      <c r="C48" s="41"/>
      <c r="D48" s="64"/>
      <c r="E48" s="60"/>
      <c r="F48" s="60"/>
      <c r="G48" s="60"/>
      <c r="H48" s="40"/>
      <c r="I48" s="40"/>
      <c r="J48" s="40" t="s">
        <v>28</v>
      </c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152"/>
    </row>
    <row r="49" spans="2:21" ht="22" customHeight="1">
      <c r="B49" s="40" t="s">
        <v>29</v>
      </c>
      <c r="C49" s="41"/>
      <c r="D49" s="64"/>
      <c r="E49" s="60"/>
      <c r="F49" s="60"/>
      <c r="G49" s="60"/>
      <c r="H49" s="40"/>
      <c r="I49" s="40"/>
      <c r="J49" s="40" t="s">
        <v>30</v>
      </c>
      <c r="K49" s="43"/>
      <c r="L49" s="43"/>
      <c r="M49" s="43"/>
      <c r="N49" s="153"/>
      <c r="O49" s="153"/>
      <c r="P49" s="153"/>
      <c r="Q49" s="153"/>
      <c r="R49" s="153"/>
      <c r="S49" s="153"/>
      <c r="T49" s="153"/>
      <c r="U49" s="152"/>
    </row>
    <row r="50" spans="2:21" ht="22" customHeight="1">
      <c r="B50" s="39"/>
      <c r="C50" s="39"/>
      <c r="D50" s="60"/>
      <c r="E50" s="60"/>
      <c r="F50" s="60"/>
      <c r="G50" s="60"/>
      <c r="H50" s="40"/>
      <c r="I50" s="40"/>
      <c r="J50" s="40" t="s">
        <v>31</v>
      </c>
      <c r="K50" s="43"/>
      <c r="L50" s="43"/>
      <c r="M50" s="43"/>
      <c r="N50" s="153"/>
      <c r="O50" s="153"/>
      <c r="P50" s="153"/>
      <c r="Q50" s="153"/>
      <c r="R50" s="153"/>
      <c r="S50" s="153"/>
      <c r="T50" s="153"/>
      <c r="U50" s="152"/>
    </row>
    <row r="51" spans="2:21" ht="22" customHeight="1">
      <c r="G51" s="60"/>
    </row>
  </sheetData>
  <autoFilter ref="U4:U30" xr:uid="{00000000-0009-0000-0000-000007000000}"/>
  <mergeCells count="2">
    <mergeCell ref="A2:K2"/>
    <mergeCell ref="M2:U2"/>
  </mergeCells>
  <conditionalFormatting sqref="A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{9183BC38-77D8-4255-AE99-6FDFD300C264}</x14:id>
        </ext>
      </extLst>
    </cfRule>
  </conditionalFormatting>
  <conditionalFormatting sqref="B4:T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{962A97F7-EDC4-41E1-B3C1-D49F0A5ED6D5}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Stran &amp;P od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83BC38-77D8-4255-AE99-6FDFD300C2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</xm:sqref>
        </x14:conditionalFormatting>
        <x14:conditionalFormatting xmlns:xm="http://schemas.microsoft.com/office/excel/2006/main">
          <x14:cfRule type="dataBar" id="{962A97F7-EDC4-41E1-B3C1-D49F0A5ED6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B4:T4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DD15-53CE-E84A-B666-C7E98A128A97}">
  <sheetPr>
    <tabColor theme="0" tint="-4.9989318521683403E-2"/>
    <pageSetUpPr fitToPage="1"/>
  </sheetPr>
  <dimension ref="A1:CO27"/>
  <sheetViews>
    <sheetView showGridLines="0" showRowColHeaders="0" tabSelected="1" zoomScale="80" zoomScaleNormal="80" zoomScalePageLayoutView="75" workbookViewId="0">
      <pane ySplit="8" topLeftCell="A10" activePane="bottomLeft" state="frozen"/>
      <selection pane="bottomLeft" activeCell="K15" sqref="K15"/>
    </sheetView>
  </sheetViews>
  <sheetFormatPr baseColWidth="10" defaultColWidth="11" defaultRowHeight="21"/>
  <cols>
    <col min="1" max="1" width="5.5" style="1" customWidth="1"/>
    <col min="2" max="2" width="3.5" style="3" customWidth="1"/>
    <col min="3" max="3" width="14.83203125" style="1" customWidth="1"/>
    <col min="4" max="4" width="12.5" style="113" customWidth="1"/>
    <col min="5" max="5" width="3.5" style="3" customWidth="1"/>
    <col min="6" max="6" width="11.6640625" style="2" customWidth="1"/>
    <col min="7" max="7" width="10" style="2" customWidth="1"/>
    <col min="8" max="8" width="7.6640625" style="2" customWidth="1"/>
    <col min="9" max="9" width="10.83203125" style="1" customWidth="1"/>
    <col min="10" max="10" width="14.6640625" style="6" customWidth="1"/>
    <col min="11" max="20" width="11.6640625" style="5" customWidth="1"/>
    <col min="21" max="21" width="18.1640625" style="6" customWidth="1"/>
    <col min="22" max="22" width="8.83203125" style="6" customWidth="1"/>
    <col min="23" max="23" width="10.6640625" style="1" customWidth="1"/>
    <col min="24" max="24" width="11" style="1" customWidth="1"/>
    <col min="25" max="25" width="11" style="1" hidden="1" customWidth="1"/>
    <col min="26" max="26" width="11" style="5" hidden="1" customWidth="1"/>
    <col min="27" max="27" width="11" style="1" hidden="1" customWidth="1"/>
    <col min="28" max="28" width="6.83203125" style="230" hidden="1" customWidth="1"/>
    <col min="29" max="29" width="6.5" style="102" hidden="1" customWidth="1"/>
    <col min="30" max="30" width="5" style="399" hidden="1" customWidth="1"/>
    <col min="31" max="31" width="4.5" style="6" hidden="1" customWidth="1"/>
    <col min="32" max="32" width="4.6640625" style="6" hidden="1" customWidth="1"/>
    <col min="33" max="36" width="5" style="6" hidden="1" customWidth="1"/>
    <col min="37" max="37" width="5.6640625" style="6" hidden="1" customWidth="1"/>
    <col min="38" max="38" width="5.33203125" style="6" hidden="1" customWidth="1"/>
    <col min="39" max="39" width="4.1640625" style="6" hidden="1" customWidth="1"/>
    <col min="40" max="40" width="6.5" style="13" hidden="1" customWidth="1"/>
    <col min="41" max="41" width="7.83203125" style="386" hidden="1" customWidth="1"/>
    <col min="42" max="42" width="7.83203125" style="1" hidden="1" customWidth="1"/>
    <col min="43" max="43" width="7.83203125" style="386" hidden="1" customWidth="1"/>
    <col min="44" max="44" width="7.83203125" style="1" hidden="1" customWidth="1"/>
    <col min="45" max="45" width="7.83203125" style="386" hidden="1" customWidth="1"/>
    <col min="46" max="46" width="7.83203125" style="1" hidden="1" customWidth="1"/>
    <col min="47" max="47" width="7.83203125" style="378" hidden="1" customWidth="1"/>
    <col min="48" max="48" width="7.83203125" style="1" hidden="1" customWidth="1"/>
    <col min="49" max="49" width="7.83203125" style="378" hidden="1" customWidth="1"/>
    <col min="50" max="50" width="7.83203125" style="1" hidden="1" customWidth="1"/>
    <col min="51" max="51" width="7.83203125" style="378" hidden="1" customWidth="1"/>
    <col min="52" max="52" width="7.83203125" style="1" hidden="1" customWidth="1"/>
    <col min="53" max="53" width="7.83203125" style="378" hidden="1" customWidth="1"/>
    <col min="54" max="54" width="7.83203125" style="1" hidden="1" customWidth="1"/>
    <col min="55" max="55" width="7.83203125" style="378" hidden="1" customWidth="1"/>
    <col min="56" max="56" width="7.83203125" style="1" hidden="1" customWidth="1"/>
    <col min="57" max="57" width="7.83203125" style="378" hidden="1" customWidth="1"/>
    <col min="58" max="58" width="7.83203125" style="1" hidden="1" customWidth="1"/>
    <col min="59" max="59" width="7.83203125" style="378" hidden="1" customWidth="1"/>
    <col min="60" max="60" width="7.83203125" style="1" hidden="1" customWidth="1"/>
    <col min="61" max="61" width="7.83203125" style="378" hidden="1" customWidth="1"/>
    <col min="62" max="62" width="7.83203125" style="1" hidden="1" customWidth="1"/>
    <col min="63" max="63" width="2.33203125" style="378" hidden="1" customWidth="1"/>
    <col min="64" max="71" width="11" hidden="1" customWidth="1"/>
    <col min="72" max="72" width="2" style="377" hidden="1" customWidth="1"/>
    <col min="73" max="74" width="11" hidden="1" customWidth="1"/>
    <col min="75" max="75" width="2.5" style="377" hidden="1" customWidth="1"/>
    <col min="76" max="91" width="11" hidden="1" customWidth="1"/>
    <col min="92" max="92" width="11" customWidth="1"/>
    <col min="93" max="93" width="11" style="1" customWidth="1"/>
    <col min="94" max="16384" width="11" style="1"/>
  </cols>
  <sheetData>
    <row r="1" spans="1:93" ht="36" customHeight="1">
      <c r="C1"/>
      <c r="E1" s="108"/>
      <c r="I1" s="4"/>
      <c r="J1" s="208"/>
      <c r="K1" s="274" t="s">
        <v>6</v>
      </c>
      <c r="L1" s="559">
        <f>SUM(U12:U27)</f>
        <v>0</v>
      </c>
      <c r="M1" s="559"/>
      <c r="N1" s="275" t="s">
        <v>7</v>
      </c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229"/>
      <c r="AC1" s="109"/>
      <c r="AN1" s="110" t="s">
        <v>127</v>
      </c>
      <c r="AO1" s="385"/>
      <c r="AP1"/>
      <c r="AQ1" s="385"/>
      <c r="AR1"/>
      <c r="AS1" s="385"/>
      <c r="AT1"/>
      <c r="AU1" s="377"/>
      <c r="AV1"/>
      <c r="AW1" s="377"/>
      <c r="AX1"/>
      <c r="AY1" s="377"/>
      <c r="AZ1"/>
      <c r="BA1" s="377"/>
      <c r="BB1"/>
      <c r="BC1" s="377"/>
      <c r="BD1"/>
      <c r="BE1" s="377"/>
      <c r="BF1"/>
      <c r="BG1" s="377"/>
      <c r="BH1"/>
      <c r="BI1" s="377"/>
    </row>
    <row r="2" spans="1:93" ht="26.5" customHeight="1">
      <c r="B2" s="560" t="s">
        <v>767</v>
      </c>
      <c r="C2" s="560"/>
      <c r="D2" s="114"/>
      <c r="E2" s="31"/>
      <c r="I2" s="4"/>
      <c r="J2" s="209"/>
      <c r="K2" s="122" t="s">
        <v>70</v>
      </c>
      <c r="L2" s="561">
        <f>SUM(K12:T27)</f>
        <v>0</v>
      </c>
      <c r="M2" s="561"/>
      <c r="N2" s="127"/>
      <c r="O2" s="129"/>
      <c r="P2" s="151"/>
      <c r="Q2" s="151"/>
      <c r="R2" s="151"/>
      <c r="S2" s="151"/>
      <c r="T2" s="151"/>
      <c r="U2" s="562" t="s">
        <v>594</v>
      </c>
      <c r="V2" s="562"/>
      <c r="W2" s="318">
        <f>Z7</f>
        <v>0</v>
      </c>
      <c r="X2" s="239"/>
      <c r="Y2" s="151"/>
      <c r="Z2" s="151"/>
      <c r="AA2" s="151"/>
      <c r="AB2" s="229"/>
      <c r="AC2" s="109"/>
      <c r="AD2"/>
      <c r="AE2"/>
      <c r="AF2"/>
      <c r="AG2"/>
      <c r="AH2"/>
      <c r="AI2"/>
      <c r="AJ2"/>
      <c r="AK2"/>
      <c r="AL2"/>
      <c r="AM2"/>
      <c r="AN2"/>
      <c r="AO2" s="385"/>
      <c r="AP2"/>
      <c r="AQ2" s="385"/>
      <c r="AR2"/>
      <c r="AS2" s="385"/>
      <c r="AT2"/>
      <c r="AU2" s="377"/>
      <c r="AV2"/>
      <c r="AW2" s="377"/>
      <c r="AX2"/>
      <c r="AY2" s="377"/>
      <c r="AZ2"/>
      <c r="BA2" s="377"/>
      <c r="BB2"/>
      <c r="BC2" s="377"/>
      <c r="BD2"/>
      <c r="BE2" s="377"/>
      <c r="BF2"/>
      <c r="BG2" s="377"/>
      <c r="BH2"/>
      <c r="BI2" s="377"/>
      <c r="CN2" s="384"/>
    </row>
    <row r="3" spans="1:93" ht="25.25" customHeight="1">
      <c r="B3" s="560"/>
      <c r="C3" s="560"/>
      <c r="D3" s="114"/>
      <c r="E3" s="31"/>
      <c r="I3" s="4"/>
      <c r="J3" s="148"/>
      <c r="K3" s="122" t="s">
        <v>10</v>
      </c>
      <c r="L3" s="563">
        <f>SUM(AC12:AC27)</f>
        <v>0</v>
      </c>
      <c r="M3" s="563"/>
      <c r="N3" s="127" t="s">
        <v>4</v>
      </c>
      <c r="O3" s="128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229"/>
      <c r="AC3" s="109"/>
      <c r="AD3"/>
      <c r="AE3"/>
      <c r="AF3"/>
      <c r="AG3"/>
      <c r="AH3"/>
      <c r="AI3"/>
      <c r="AJ3"/>
      <c r="AK3"/>
      <c r="AL3"/>
      <c r="AM3"/>
      <c r="AN3"/>
      <c r="AO3" s="385"/>
      <c r="AP3"/>
      <c r="AQ3" s="385"/>
      <c r="AR3"/>
      <c r="AS3" s="385"/>
      <c r="AT3"/>
      <c r="AU3" s="377"/>
      <c r="AV3"/>
      <c r="AW3" s="377"/>
      <c r="AX3"/>
      <c r="AY3" s="377"/>
      <c r="AZ3"/>
      <c r="BA3" s="377"/>
      <c r="BB3"/>
      <c r="BC3" s="377"/>
      <c r="BD3"/>
      <c r="BE3" s="377"/>
      <c r="BF3"/>
      <c r="BG3" s="377"/>
      <c r="BH3"/>
      <c r="BI3" s="377"/>
      <c r="CN3" s="564"/>
    </row>
    <row r="4" spans="1:93" ht="17" customHeight="1">
      <c r="B4" s="560"/>
      <c r="C4" s="560"/>
      <c r="D4" s="114"/>
      <c r="E4" s="31"/>
      <c r="I4" s="4"/>
      <c r="J4" s="148"/>
      <c r="K4" s="122"/>
      <c r="L4" s="95"/>
      <c r="M4" s="95"/>
      <c r="N4" s="127"/>
      <c r="O4" s="125"/>
      <c r="P4" s="130"/>
      <c r="Q4" s="130"/>
      <c r="R4" s="130"/>
      <c r="S4" s="130"/>
      <c r="T4" s="130"/>
      <c r="U4" s="131"/>
      <c r="V4" s="131"/>
      <c r="W4" s="131"/>
      <c r="X4" s="131"/>
      <c r="Y4" s="131"/>
      <c r="Z4" s="132"/>
      <c r="AA4" s="132"/>
      <c r="AB4" s="229"/>
      <c r="AC4" s="109"/>
      <c r="AD4"/>
      <c r="AE4"/>
      <c r="AF4"/>
      <c r="AG4"/>
      <c r="AH4"/>
      <c r="AI4"/>
      <c r="AJ4"/>
      <c r="AK4"/>
      <c r="AL4"/>
      <c r="AM4"/>
      <c r="AN4"/>
      <c r="AO4" s="385"/>
      <c r="AP4"/>
      <c r="AQ4" s="385"/>
      <c r="AR4"/>
      <c r="AS4" s="385"/>
      <c r="AT4"/>
      <c r="AU4" s="377"/>
      <c r="AV4"/>
      <c r="AW4" s="377"/>
      <c r="AX4"/>
      <c r="AY4" s="377"/>
      <c r="AZ4"/>
      <c r="BA4" s="377"/>
      <c r="BB4"/>
      <c r="BC4" s="377"/>
      <c r="BD4"/>
      <c r="BE4" s="377"/>
      <c r="BF4"/>
      <c r="BG4" s="377"/>
      <c r="BH4"/>
      <c r="BI4" s="377"/>
      <c r="CN4" s="564"/>
    </row>
    <row r="5" spans="1:93" ht="25.25" customHeight="1">
      <c r="B5" s="560"/>
      <c r="C5" s="560"/>
      <c r="D5" s="114"/>
      <c r="E5" s="31"/>
      <c r="I5"/>
      <c r="J5" s="126"/>
      <c r="K5" s="94"/>
      <c r="L5" s="94"/>
      <c r="M5" s="94"/>
      <c r="N5" s="4"/>
      <c r="O5" s="4"/>
      <c r="P5" s="4"/>
      <c r="Q5" s="294"/>
      <c r="R5" s="294"/>
      <c r="S5" s="294"/>
      <c r="T5" s="94"/>
      <c r="U5" s="111" t="s">
        <v>95</v>
      </c>
      <c r="V5" s="22"/>
      <c r="W5" s="22"/>
      <c r="X5" s="22"/>
      <c r="Y5" s="22"/>
      <c r="Z5" s="22"/>
      <c r="AB5" s="229"/>
      <c r="AC5" s="109"/>
      <c r="AD5"/>
      <c r="AE5"/>
      <c r="AF5"/>
      <c r="AG5"/>
      <c r="AH5"/>
      <c r="AI5"/>
      <c r="AJ5"/>
      <c r="AK5"/>
      <c r="AL5"/>
      <c r="AM5"/>
      <c r="AN5"/>
      <c r="AO5" s="385"/>
      <c r="AP5"/>
      <c r="AQ5" s="385"/>
      <c r="AR5"/>
      <c r="AS5" s="385"/>
      <c r="AT5"/>
      <c r="AU5" s="377"/>
      <c r="AV5"/>
      <c r="AW5" s="377"/>
      <c r="AX5"/>
      <c r="AY5" s="377"/>
      <c r="AZ5"/>
      <c r="BA5" s="377"/>
      <c r="BB5"/>
      <c r="BC5" s="377"/>
      <c r="BD5"/>
      <c r="BE5" s="377"/>
      <c r="BF5"/>
      <c r="BG5" s="377"/>
      <c r="BH5"/>
      <c r="BI5" s="377"/>
      <c r="CN5" s="564"/>
    </row>
    <row r="6" spans="1:93" ht="22.25" hidden="1" customHeight="1">
      <c r="J6" s="149"/>
      <c r="K6" s="94"/>
      <c r="L6" s="94"/>
      <c r="M6" s="94"/>
      <c r="N6" s="94"/>
      <c r="O6" s="94"/>
      <c r="P6" s="94"/>
      <c r="Q6" s="94"/>
      <c r="R6" s="94"/>
      <c r="S6" s="94"/>
      <c r="T6" s="94"/>
      <c r="U6" s="112"/>
    </row>
    <row r="7" spans="1:93" ht="23.75" customHeight="1">
      <c r="A7"/>
      <c r="B7" s="104"/>
      <c r="C7"/>
      <c r="D7" s="105"/>
      <c r="E7" s="104"/>
      <c r="I7"/>
      <c r="J7" s="273" t="s">
        <v>71</v>
      </c>
      <c r="K7" s="184">
        <f t="shared" ref="K7:T7" si="0">SUM(AD12:AD27)</f>
        <v>0</v>
      </c>
      <c r="L7" s="184">
        <f t="shared" si="0"/>
        <v>0</v>
      </c>
      <c r="M7" s="184">
        <f t="shared" si="0"/>
        <v>0</v>
      </c>
      <c r="N7" s="184">
        <f t="shared" si="0"/>
        <v>0</v>
      </c>
      <c r="O7" s="184">
        <f t="shared" si="0"/>
        <v>0</v>
      </c>
      <c r="P7" s="184">
        <f t="shared" si="0"/>
        <v>0</v>
      </c>
      <c r="Q7" s="184">
        <f t="shared" si="0"/>
        <v>0</v>
      </c>
      <c r="R7" s="184">
        <f t="shared" si="0"/>
        <v>0</v>
      </c>
      <c r="S7" s="184">
        <f t="shared" si="0"/>
        <v>0</v>
      </c>
      <c r="T7" s="184">
        <f t="shared" si="0"/>
        <v>0</v>
      </c>
      <c r="U7" s="185">
        <f>SUM(K7:T7)</f>
        <v>0</v>
      </c>
      <c r="V7" s="165"/>
      <c r="W7" s="123"/>
      <c r="Y7" s="202" t="s">
        <v>63</v>
      </c>
      <c r="Z7" s="203">
        <f>SUM(Z12:Z27)</f>
        <v>0</v>
      </c>
      <c r="AB7" s="231"/>
      <c r="AC7" s="106"/>
      <c r="AD7" s="400"/>
      <c r="AE7" s="401"/>
      <c r="AF7" s="401"/>
      <c r="AG7" s="401"/>
      <c r="AH7" s="401"/>
      <c r="AI7" s="401"/>
      <c r="AJ7" s="401"/>
      <c r="AK7" s="401"/>
      <c r="AL7" s="401"/>
      <c r="AM7" s="401"/>
      <c r="AN7" s="107"/>
      <c r="AO7" s="387"/>
      <c r="AP7" s="123"/>
      <c r="AQ7" s="387"/>
      <c r="AR7" s="123"/>
      <c r="AS7" s="387"/>
      <c r="AT7" s="123"/>
      <c r="AU7" s="379"/>
      <c r="AV7" s="123"/>
      <c r="AW7" s="379"/>
      <c r="AX7" s="123"/>
      <c r="AY7" s="379"/>
      <c r="AZ7" s="123"/>
      <c r="BA7" s="379"/>
      <c r="BB7" s="123"/>
      <c r="BC7" s="379"/>
      <c r="BD7" s="123"/>
      <c r="BE7" s="396"/>
      <c r="BF7" s="397"/>
      <c r="BG7" s="396"/>
      <c r="BH7" s="397"/>
      <c r="BI7" s="396"/>
      <c r="BJ7" s="398"/>
      <c r="BL7" s="8">
        <f t="shared" ref="BL7:BS7" si="1">SUM(BL11:BL27)</f>
        <v>0</v>
      </c>
      <c r="BM7" s="8">
        <f t="shared" si="1"/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382"/>
      <c r="BU7" s="8">
        <f>SUM(BU11:BU27)</f>
        <v>0</v>
      </c>
      <c r="BV7" s="8">
        <f>SUM(BV11:BV27)</f>
        <v>0</v>
      </c>
      <c r="BW7" s="382"/>
      <c r="BX7" s="8">
        <f t="shared" ref="BX7:CM7" si="2">SUM(BX11:BX27)</f>
        <v>0</v>
      </c>
      <c r="BY7" s="8">
        <f t="shared" si="2"/>
        <v>0</v>
      </c>
      <c r="BZ7" s="8">
        <f t="shared" si="2"/>
        <v>0</v>
      </c>
      <c r="CA7" s="8">
        <f t="shared" si="2"/>
        <v>0</v>
      </c>
      <c r="CB7" s="8">
        <f t="shared" si="2"/>
        <v>0</v>
      </c>
      <c r="CC7" s="8">
        <f t="shared" si="2"/>
        <v>0</v>
      </c>
      <c r="CD7" s="8">
        <f t="shared" si="2"/>
        <v>0</v>
      </c>
      <c r="CE7" s="8">
        <f t="shared" si="2"/>
        <v>0</v>
      </c>
      <c r="CF7" s="8">
        <f t="shared" si="2"/>
        <v>0</v>
      </c>
      <c r="CG7" s="8">
        <f t="shared" si="2"/>
        <v>0</v>
      </c>
      <c r="CH7" s="8">
        <f t="shared" si="2"/>
        <v>0</v>
      </c>
      <c r="CI7" s="8">
        <f t="shared" si="2"/>
        <v>0</v>
      </c>
      <c r="CJ7" s="8">
        <f t="shared" si="2"/>
        <v>0</v>
      </c>
      <c r="CK7" s="8">
        <f t="shared" si="2"/>
        <v>0</v>
      </c>
      <c r="CL7" s="8">
        <f t="shared" si="2"/>
        <v>0</v>
      </c>
      <c r="CM7" s="8">
        <f t="shared" si="2"/>
        <v>0</v>
      </c>
    </row>
    <row r="8" spans="1:93" s="5" customFormat="1" ht="60" customHeight="1">
      <c r="A8" s="8"/>
      <c r="B8" s="167"/>
      <c r="C8" s="168"/>
      <c r="D8" s="169" t="s">
        <v>89</v>
      </c>
      <c r="E8" s="170" t="s">
        <v>185</v>
      </c>
      <c r="F8" s="169" t="s">
        <v>90</v>
      </c>
      <c r="G8" s="169" t="s">
        <v>91</v>
      </c>
      <c r="H8" s="180" t="s">
        <v>92</v>
      </c>
      <c r="I8" s="169" t="s">
        <v>93</v>
      </c>
      <c r="J8" s="181" t="s">
        <v>94</v>
      </c>
      <c r="K8" s="188" t="s">
        <v>131</v>
      </c>
      <c r="L8" s="189" t="s">
        <v>26</v>
      </c>
      <c r="M8" s="190" t="s">
        <v>132</v>
      </c>
      <c r="N8" s="191" t="s">
        <v>133</v>
      </c>
      <c r="O8" s="192" t="s">
        <v>134</v>
      </c>
      <c r="P8" s="193" t="s">
        <v>187</v>
      </c>
      <c r="Q8" s="194" t="s">
        <v>135</v>
      </c>
      <c r="R8" s="195" t="s">
        <v>136</v>
      </c>
      <c r="S8" s="196" t="s">
        <v>137</v>
      </c>
      <c r="T8" s="197" t="s">
        <v>124</v>
      </c>
      <c r="U8" s="182" t="s">
        <v>10</v>
      </c>
      <c r="V8" s="182" t="s">
        <v>11</v>
      </c>
      <c r="W8" s="183" t="s">
        <v>8</v>
      </c>
      <c r="Y8" s="204" t="s">
        <v>64</v>
      </c>
      <c r="Z8" s="204" t="s">
        <v>65</v>
      </c>
      <c r="AB8" s="232" t="s">
        <v>4</v>
      </c>
      <c r="AC8" s="228" t="s">
        <v>5</v>
      </c>
      <c r="AD8" s="405" t="s">
        <v>1</v>
      </c>
      <c r="AE8" s="168" t="s">
        <v>2</v>
      </c>
      <c r="AF8" s="173" t="s">
        <v>9</v>
      </c>
      <c r="AG8" s="174" t="s">
        <v>24</v>
      </c>
      <c r="AH8" s="406" t="s">
        <v>3</v>
      </c>
      <c r="AI8" s="206" t="s">
        <v>13</v>
      </c>
      <c r="AJ8" s="408" t="s">
        <v>12</v>
      </c>
      <c r="AK8" s="410" t="s">
        <v>15</v>
      </c>
      <c r="AL8" s="179" t="s">
        <v>125</v>
      </c>
      <c r="AM8" s="411" t="s">
        <v>126</v>
      </c>
      <c r="AN8" s="171" t="s">
        <v>68</v>
      </c>
      <c r="AO8" s="388" t="s">
        <v>75</v>
      </c>
      <c r="AP8" s="370">
        <f>SUM(AP12:AP27)</f>
        <v>0</v>
      </c>
      <c r="AQ8" s="388" t="s">
        <v>76</v>
      </c>
      <c r="AR8" s="370">
        <f>SUM(AR12:AR27)</f>
        <v>0</v>
      </c>
      <c r="AS8" s="388" t="s">
        <v>77</v>
      </c>
      <c r="AT8" s="370">
        <f>SUM(AT12:AT27)</f>
        <v>0</v>
      </c>
      <c r="AU8" s="380" t="s">
        <v>101</v>
      </c>
      <c r="AV8" s="370">
        <f>SUM(AV12:AV27)</f>
        <v>0</v>
      </c>
      <c r="AW8" s="380" t="s">
        <v>102</v>
      </c>
      <c r="AX8" s="370">
        <f>SUM(AX12:AX27)</f>
        <v>0</v>
      </c>
      <c r="AY8" s="380" t="s">
        <v>103</v>
      </c>
      <c r="AZ8" s="370">
        <f>SUM(AZ12:AZ27)</f>
        <v>0</v>
      </c>
      <c r="BA8" s="380" t="s">
        <v>104</v>
      </c>
      <c r="BB8" s="370">
        <f>SUM(BB12:BB27)</f>
        <v>0</v>
      </c>
      <c r="BC8" s="380" t="s">
        <v>105</v>
      </c>
      <c r="BD8" s="370">
        <f>SUM(BD12:BD27)</f>
        <v>0</v>
      </c>
      <c r="BE8" s="381" t="s">
        <v>196</v>
      </c>
      <c r="BF8" s="370">
        <f>SUM(BF12:BF27)</f>
        <v>0</v>
      </c>
      <c r="BG8" s="381" t="s">
        <v>197</v>
      </c>
      <c r="BH8" s="370">
        <f>SUM(BH12:BH27)</f>
        <v>0</v>
      </c>
      <c r="BI8" s="381" t="s">
        <v>198</v>
      </c>
      <c r="BJ8" s="370">
        <f>SUM(BJ12:BJ27)</f>
        <v>0</v>
      </c>
      <c r="BK8" s="417"/>
      <c r="BL8" s="218" t="s">
        <v>162</v>
      </c>
      <c r="BM8" s="218" t="s">
        <v>79</v>
      </c>
      <c r="BN8" s="218" t="s">
        <v>78</v>
      </c>
      <c r="BO8" s="218" t="s">
        <v>25</v>
      </c>
      <c r="BP8" s="218" t="s">
        <v>73</v>
      </c>
      <c r="BQ8" s="218" t="s">
        <v>74</v>
      </c>
      <c r="BR8" s="218" t="s">
        <v>165</v>
      </c>
      <c r="BS8" s="218" t="s">
        <v>166</v>
      </c>
      <c r="BT8" s="412"/>
      <c r="BU8" s="218" t="s">
        <v>160</v>
      </c>
      <c r="BV8" s="218" t="s">
        <v>161</v>
      </c>
      <c r="BW8" s="412"/>
      <c r="BX8" s="218" t="s">
        <v>80</v>
      </c>
      <c r="BY8" s="218" t="s">
        <v>167</v>
      </c>
      <c r="BZ8" s="218" t="s">
        <v>168</v>
      </c>
      <c r="CA8" s="218" t="s">
        <v>81</v>
      </c>
      <c r="CB8" s="218" t="s">
        <v>169</v>
      </c>
      <c r="CC8" s="218" t="s">
        <v>82</v>
      </c>
      <c r="CD8" s="218" t="s">
        <v>170</v>
      </c>
      <c r="CE8" s="218" t="s">
        <v>83</v>
      </c>
      <c r="CF8" s="218" t="s">
        <v>171</v>
      </c>
      <c r="CG8" s="218" t="s">
        <v>172</v>
      </c>
      <c r="CH8" s="218" t="s">
        <v>173</v>
      </c>
      <c r="CI8" s="218" t="s">
        <v>174</v>
      </c>
      <c r="CJ8" s="219" t="s">
        <v>175</v>
      </c>
      <c r="CK8" s="219" t="s">
        <v>176</v>
      </c>
      <c r="CL8" s="219" t="s">
        <v>164</v>
      </c>
      <c r="CM8" s="218" t="s">
        <v>166</v>
      </c>
      <c r="CN8" s="8"/>
    </row>
    <row r="9" spans="1:93" s="7" customFormat="1" ht="30" hidden="1" customHeight="1">
      <c r="A9" s="91"/>
      <c r="B9" s="134"/>
      <c r="C9" s="91"/>
      <c r="D9" s="135"/>
      <c r="E9" s="143"/>
      <c r="F9" s="135"/>
      <c r="G9" s="135"/>
      <c r="H9" s="136"/>
      <c r="I9" s="135"/>
      <c r="J9" s="166"/>
      <c r="K9" s="156" t="s">
        <v>106</v>
      </c>
      <c r="L9" s="156" t="s">
        <v>107</v>
      </c>
      <c r="M9" s="156" t="s">
        <v>108</v>
      </c>
      <c r="N9" s="156" t="s">
        <v>109</v>
      </c>
      <c r="O9" s="156" t="s">
        <v>110</v>
      </c>
      <c r="P9" s="156" t="s">
        <v>111</v>
      </c>
      <c r="Q9" s="156" t="s">
        <v>112</v>
      </c>
      <c r="R9" s="156" t="s">
        <v>122</v>
      </c>
      <c r="S9" s="156" t="s">
        <v>123</v>
      </c>
      <c r="T9" s="156" t="s">
        <v>130</v>
      </c>
      <c r="U9" s="92"/>
      <c r="V9" s="92"/>
      <c r="W9" s="141"/>
      <c r="Y9" s="144"/>
      <c r="Z9" s="144"/>
      <c r="AB9" s="233"/>
      <c r="AC9" s="103"/>
      <c r="AD9" s="402"/>
      <c r="AE9" s="8"/>
      <c r="AF9" s="10"/>
      <c r="AG9" s="10"/>
      <c r="AH9" s="10"/>
      <c r="AI9" s="10"/>
      <c r="AJ9" s="403"/>
      <c r="AK9" s="404"/>
      <c r="AL9" s="404"/>
      <c r="AM9" s="404"/>
      <c r="AN9" s="91"/>
      <c r="AO9" s="389"/>
      <c r="AP9" s="10"/>
      <c r="AQ9" s="389"/>
      <c r="AR9" s="10"/>
      <c r="AS9" s="389"/>
      <c r="AT9" s="10"/>
      <c r="AU9" s="381"/>
      <c r="AV9" s="10"/>
      <c r="AW9" s="381"/>
      <c r="AX9" s="10"/>
      <c r="AY9" s="381"/>
      <c r="AZ9" s="10"/>
      <c r="BA9" s="381"/>
      <c r="BB9" s="10"/>
      <c r="BC9" s="381"/>
      <c r="BD9" s="10"/>
      <c r="BE9" s="381"/>
      <c r="BF9" s="10"/>
      <c r="BG9" s="381"/>
      <c r="BH9" s="10"/>
      <c r="BI9" s="381"/>
      <c r="BJ9" s="5"/>
      <c r="BK9" s="418"/>
      <c r="BL9" s="93"/>
      <c r="BM9" s="93"/>
      <c r="BN9" s="93"/>
      <c r="BO9" s="93"/>
      <c r="BP9" s="93"/>
      <c r="BQ9" s="93"/>
      <c r="BR9" s="93"/>
      <c r="BS9" s="93"/>
      <c r="BT9" s="412"/>
      <c r="BU9" s="93"/>
      <c r="BV9" s="93"/>
      <c r="BW9" s="412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1"/>
    </row>
    <row r="10" spans="1:93" s="7" customFormat="1" ht="22.5" customHeight="1">
      <c r="A10" s="91"/>
      <c r="B10" s="134"/>
      <c r="C10" s="91"/>
      <c r="D10" s="135"/>
      <c r="E10" s="143"/>
      <c r="F10" s="135"/>
      <c r="G10" s="135"/>
      <c r="H10" s="136"/>
      <c r="I10" s="135"/>
      <c r="J10" s="295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92"/>
      <c r="V10" s="92"/>
      <c r="W10" s="141"/>
      <c r="Y10" s="144"/>
      <c r="Z10" s="144"/>
      <c r="AB10" s="233"/>
      <c r="AC10" s="103"/>
      <c r="AD10" s="402"/>
      <c r="AE10" s="8"/>
      <c r="AF10" s="10"/>
      <c r="AG10" s="10"/>
      <c r="AH10" s="10"/>
      <c r="AI10" s="10"/>
      <c r="AJ10" s="403"/>
      <c r="AK10" s="404"/>
      <c r="AL10" s="404"/>
      <c r="AM10" s="404"/>
      <c r="AN10" s="91"/>
      <c r="AO10" s="389"/>
      <c r="AP10" s="10"/>
      <c r="AQ10" s="389"/>
      <c r="AR10" s="10"/>
      <c r="AS10" s="389"/>
      <c r="AT10" s="10"/>
      <c r="AU10" s="381"/>
      <c r="AV10" s="10"/>
      <c r="AW10" s="381"/>
      <c r="AX10" s="10"/>
      <c r="AY10" s="381"/>
      <c r="AZ10" s="10"/>
      <c r="BA10" s="381"/>
      <c r="BB10" s="10"/>
      <c r="BC10" s="381"/>
      <c r="BD10" s="10"/>
      <c r="BE10" s="381"/>
      <c r="BF10" s="10"/>
      <c r="BG10" s="381"/>
      <c r="BH10" s="10"/>
      <c r="BI10" s="381"/>
      <c r="BJ10" s="5"/>
      <c r="BK10" s="418"/>
      <c r="BL10" s="8">
        <f>IF(G10="XS",IF(SUM(K10:T10)&gt;0,SUM(K10:T10),0),0)*H10</f>
        <v>0</v>
      </c>
      <c r="BM10" s="93"/>
      <c r="BN10" s="93"/>
      <c r="BO10" s="93"/>
      <c r="BP10" s="93"/>
      <c r="BQ10" s="93"/>
      <c r="BR10" s="93"/>
      <c r="BS10" s="93"/>
      <c r="BT10" s="412"/>
      <c r="BU10" s="93"/>
      <c r="BV10" s="93"/>
      <c r="BW10" s="412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1"/>
    </row>
    <row r="11" spans="1:93" s="7" customFormat="1" ht="30" customHeight="1">
      <c r="A11" s="91"/>
      <c r="B11" s="297"/>
      <c r="C11" s="93"/>
      <c r="D11" s="586" t="s">
        <v>768</v>
      </c>
      <c r="E11" s="586"/>
      <c r="F11" s="586"/>
      <c r="G11" s="586"/>
      <c r="H11" s="586"/>
      <c r="I11" s="586"/>
      <c r="J11" s="586"/>
      <c r="K11" s="296"/>
      <c r="L11" s="296"/>
      <c r="M11" s="296"/>
      <c r="N11" s="296"/>
      <c r="O11" s="296"/>
      <c r="P11" s="296"/>
      <c r="Q11" s="296"/>
      <c r="R11" s="141"/>
      <c r="S11" s="92"/>
      <c r="T11" s="296"/>
      <c r="U11" s="92"/>
      <c r="V11" s="92"/>
      <c r="W11" s="141"/>
      <c r="Y11" s="144"/>
      <c r="Z11" s="144"/>
      <c r="AB11" s="233"/>
      <c r="AC11" s="103"/>
      <c r="AD11" s="402"/>
      <c r="AE11" s="8"/>
      <c r="AF11" s="10"/>
      <c r="AG11" s="10"/>
      <c r="AH11" s="10"/>
      <c r="AI11" s="10"/>
      <c r="AJ11" s="403"/>
      <c r="AK11" s="404"/>
      <c r="AL11" s="404"/>
      <c r="AM11" s="404"/>
      <c r="AN11" s="91"/>
      <c r="AO11" s="389"/>
      <c r="AP11" s="10"/>
      <c r="AQ11" s="389"/>
      <c r="AR11" s="10"/>
      <c r="AS11" s="389"/>
      <c r="AT11" s="10"/>
      <c r="AU11" s="381"/>
      <c r="AV11" s="10"/>
      <c r="AW11" s="381"/>
      <c r="AX11" s="10"/>
      <c r="AY11" s="381"/>
      <c r="AZ11" s="10"/>
      <c r="BA11" s="381"/>
      <c r="BB11" s="10"/>
      <c r="BC11" s="381"/>
      <c r="BD11" s="10"/>
      <c r="BE11" s="381"/>
      <c r="BF11" s="10"/>
      <c r="BG11" s="381"/>
      <c r="BH11" s="10"/>
      <c r="BI11" s="381"/>
      <c r="BJ11" s="5"/>
      <c r="BK11" s="418"/>
      <c r="BL11" s="8">
        <f>IF(G11="XS",IF(SUM(K11:T11)&gt;0,SUM(K11:T11),0),0)*H11</f>
        <v>0</v>
      </c>
      <c r="BM11" s="8">
        <f t="shared" ref="BM11:BR11" si="3">IF(H11="XS",IF(SUM(L11:U11)&gt;0,SUM(L11:U11),0),0)*I11</f>
        <v>0</v>
      </c>
      <c r="BN11" s="8">
        <f t="shared" si="3"/>
        <v>0</v>
      </c>
      <c r="BO11" s="8">
        <f t="shared" si="3"/>
        <v>0</v>
      </c>
      <c r="BP11" s="8">
        <f t="shared" si="3"/>
        <v>0</v>
      </c>
      <c r="BQ11" s="8">
        <f t="shared" si="3"/>
        <v>0</v>
      </c>
      <c r="BR11" s="8">
        <f t="shared" si="3"/>
        <v>0</v>
      </c>
      <c r="BS11" s="8">
        <f>IF(N11="XS",IF(SUM(Q11:AA11)&gt;0,SUM(Q11:AA11),0),0)*O11</f>
        <v>0</v>
      </c>
      <c r="BT11" s="412"/>
      <c r="BU11" s="91">
        <f>IF(E11="",IF(SUM(K11:T11)&gt;0,SUM(K11:T11),0),0)*H11</f>
        <v>0</v>
      </c>
      <c r="BV11" s="91">
        <f>IF(E11="Dual tex.",IF(SUM(K11:T11)&gt;0,SUM(K11:T11),0),0)*H11</f>
        <v>0</v>
      </c>
      <c r="BW11" s="382"/>
      <c r="BX11" s="8">
        <f>IF(F11="sloper",IF(SUM(K11:T11)&gt;0,SUM(K11:T11),0),0)*H11</f>
        <v>0</v>
      </c>
      <c r="BY11" s="8">
        <f>IF(F11="footholds",IF(SUM(K11:T11)&gt;0,SUM(K11:T11),0),0)*H11</f>
        <v>0</v>
      </c>
      <c r="BZ11" s="8">
        <f>IF(F11="micros",IF(SUM(K11:T11)&gt;0,SUM(K11:T11),0),0)*H11</f>
        <v>0</v>
      </c>
      <c r="CA11" s="8">
        <f>IF(F11="jug",IF(SUM(K11:T11)&gt;0,SUM(K11:T11),0),0)*H11</f>
        <v>0</v>
      </c>
      <c r="CB11" s="8">
        <f>IF(F11="ledge",IF(SUM(K11:T11)&gt;0,SUM(K11:T11),0),0)*H11</f>
        <v>0</v>
      </c>
      <c r="CC11" s="8">
        <f>IF(F11="edge",IF(SUM(K11:T11)&gt;0,SUM(K11:T11),0),0)*H11</f>
        <v>0</v>
      </c>
      <c r="CD11" s="8">
        <f>IF(F11="crimp",IF(SUM(K11:T11)&gt;0,SUM(K11:T11),0),0)*H11</f>
        <v>0</v>
      </c>
      <c r="CE11" s="8">
        <f>IF(F11="incut",IF(SUM(K11:T11)&gt;0,SUM(K11:T11),0),0)*H11</f>
        <v>0</v>
      </c>
      <c r="CF11" s="8">
        <f>IF(F11="dish",IF(SUM(K11:T11)&gt;0,SUM(K11:T11),0),0)*H11</f>
        <v>0</v>
      </c>
      <c r="CG11" s="8">
        <f>IF(F11="pinch",IF(SUM(K11:T11)&gt;0,SUM(K11:T11),0),0)*H11</f>
        <v>0</v>
      </c>
      <c r="CH11" s="8">
        <f>IF(F11="pocket",IF(SUM(K11:T11)&gt;0,SUM(K11:T11),0),0)*H11</f>
        <v>0</v>
      </c>
      <c r="CI11" s="8">
        <f>IF(F11="insert",IF(SUM(K11:T11)&gt;0,SUM(K11:T11),0),0)*H11</f>
        <v>0</v>
      </c>
      <c r="CJ11" s="8">
        <f>IF(F11="feature",IF(SUM(K11:T11)&gt;0,SUM(K11:T11),0),0)*H11</f>
        <v>0</v>
      </c>
      <c r="CK11" s="8">
        <f>IF(F11="scoop",IF(SUM(K11:T11)&gt;0,SUM(K11:T11),0),0)*H11</f>
        <v>0</v>
      </c>
      <c r="CL11" s="8">
        <f>IF(F11="positive",IF(SUM(K11:T11)&gt;0,SUM(K11:T11),0),0)*H11</f>
        <v>0</v>
      </c>
      <c r="CM11" s="8">
        <f>IF(F11="various",IF(SUM(K11:T11)&gt;0,SUM(K11:T11),0),0)*H11</f>
        <v>0</v>
      </c>
      <c r="CN11" s="91"/>
    </row>
    <row r="12" spans="1:93" s="7" customFormat="1" ht="40" customHeight="1">
      <c r="A12" s="91"/>
      <c r="B12" s="157"/>
      <c r="C12" s="299"/>
      <c r="D12" s="300" t="s">
        <v>770</v>
      </c>
      <c r="E12" s="312" t="s">
        <v>559</v>
      </c>
      <c r="F12" s="142" t="s">
        <v>81</v>
      </c>
      <c r="G12" s="142" t="s">
        <v>79</v>
      </c>
      <c r="H12" s="142">
        <v>6</v>
      </c>
      <c r="I12" s="301" t="s">
        <v>560</v>
      </c>
      <c r="J12" s="436">
        <v>95.79</v>
      </c>
      <c r="K12" s="265"/>
      <c r="L12" s="267"/>
      <c r="M12" s="266"/>
      <c r="N12" s="265"/>
      <c r="O12" s="267"/>
      <c r="P12" s="269"/>
      <c r="Q12" s="269"/>
      <c r="R12" s="270"/>
      <c r="S12" s="269"/>
      <c r="T12" s="269"/>
      <c r="U12" s="315">
        <f>SUM(K12:T12)*J12</f>
        <v>0</v>
      </c>
      <c r="V12" s="303" t="str">
        <f>IF(SUM(K12:T12)&gt;0,"Yes","No")</f>
        <v>No</v>
      </c>
      <c r="W12" s="304" t="str">
        <f>IF(B12="New","Yes","No")</f>
        <v>No</v>
      </c>
      <c r="Y12" s="116">
        <v>1</v>
      </c>
      <c r="Z12" s="117">
        <f>Y12*SUM(K12:T12)</f>
        <v>0</v>
      </c>
      <c r="AB12" s="233">
        <v>3.1</v>
      </c>
      <c r="AC12" s="160">
        <f>SUM(K12:T12)*AB12</f>
        <v>0</v>
      </c>
      <c r="AD12" s="159">
        <f>K12*H12</f>
        <v>0</v>
      </c>
      <c r="AE12" s="159">
        <f>L12*H12</f>
        <v>0</v>
      </c>
      <c r="AF12" s="159">
        <f>M12*H12</f>
        <v>0</v>
      </c>
      <c r="AG12" s="159">
        <f>N12*H12</f>
        <v>0</v>
      </c>
      <c r="AH12" s="159">
        <f>O12*H12</f>
        <v>0</v>
      </c>
      <c r="AI12" s="159">
        <f>P12*$H$12</f>
        <v>0</v>
      </c>
      <c r="AJ12" s="159">
        <f>Q12*$H$12</f>
        <v>0</v>
      </c>
      <c r="AK12" s="159">
        <f>R12*$H$12</f>
        <v>0</v>
      </c>
      <c r="AL12" s="159">
        <f>S12*$H$12</f>
        <v>0</v>
      </c>
      <c r="AM12" s="159">
        <f>T12*H12</f>
        <v>0</v>
      </c>
      <c r="AN12" s="233">
        <v>1</v>
      </c>
      <c r="AO12" s="390">
        <v>12</v>
      </c>
      <c r="AP12" s="189">
        <f>SUM($K12:$T12)*AO12</f>
        <v>0</v>
      </c>
      <c r="AQ12" s="390"/>
      <c r="AR12" s="189">
        <f>SUM($K12:$T12)*AQ12</f>
        <v>0</v>
      </c>
      <c r="AS12" s="390"/>
      <c r="AT12" s="189">
        <f>SUM($K12:$T12)*AS12</f>
        <v>0</v>
      </c>
      <c r="AU12" s="394"/>
      <c r="AV12" s="189">
        <f>SUM($K12:$T12)*AU12</f>
        <v>0</v>
      </c>
      <c r="AW12" s="394"/>
      <c r="AX12" s="189">
        <f>SUM($K12:$T12)*AW12</f>
        <v>0</v>
      </c>
      <c r="AY12" s="394"/>
      <c r="AZ12" s="189">
        <f>SUM($K12:$T12)*AY12</f>
        <v>0</v>
      </c>
      <c r="BA12" s="394">
        <v>6</v>
      </c>
      <c r="BB12" s="189">
        <f>SUM($K12:$T12)*BA12</f>
        <v>0</v>
      </c>
      <c r="BC12" s="394"/>
      <c r="BD12" s="189">
        <f>SUM($K12:$T12)*BC12</f>
        <v>0</v>
      </c>
      <c r="BE12" s="394"/>
      <c r="BF12" s="189">
        <f>SUM($K12:$T12)*BE12</f>
        <v>0</v>
      </c>
      <c r="BG12" s="394"/>
      <c r="BH12" s="189">
        <f>SUM($K12:$T12)*BG12</f>
        <v>0</v>
      </c>
      <c r="BI12" s="394"/>
      <c r="BJ12" s="189">
        <f>SUM($K12:$T12)*BI12</f>
        <v>0</v>
      </c>
      <c r="BK12" s="394"/>
      <c r="BL12" s="29">
        <f>IF(G12="XS",IF(SUM(K12:T12)&gt;0,SUM(K12:T12),0),0)*H12</f>
        <v>0</v>
      </c>
      <c r="BM12" s="29">
        <f>IF(G12="S",IF(SUM(K12:T12)&gt;0,SUM(K12:T12),0),0)*H12</f>
        <v>0</v>
      </c>
      <c r="BN12" s="29">
        <f t="shared" ref="BN12:BR13" si="4">IF(I12="XS",IF(SUM(M12:V12)&gt;0,SUM(M12:V12),0),0)*J12</f>
        <v>0</v>
      </c>
      <c r="BO12" s="29">
        <f t="shared" si="4"/>
        <v>0</v>
      </c>
      <c r="BP12" s="29">
        <f t="shared" si="4"/>
        <v>0</v>
      </c>
      <c r="BQ12" s="29">
        <f t="shared" si="4"/>
        <v>0</v>
      </c>
      <c r="BR12" s="29">
        <f t="shared" si="4"/>
        <v>0</v>
      </c>
      <c r="BS12" s="29">
        <f>IF(N12="XS",IF(SUM(Q12:AA12)&gt;0,SUM(Q12:AA12),0),0)*O12</f>
        <v>0</v>
      </c>
      <c r="BT12" s="413"/>
      <c r="BU12" s="187">
        <f>IF(E12="",IF(SUM(K12:T12)&gt;0,SUM(K12:T12),0),0)*H12</f>
        <v>0</v>
      </c>
      <c r="BV12" s="187">
        <f>IF(E12="Dual tex.",IF(SUM(K12:T12)&gt;0,SUM(K12:T12),0),0)*H12</f>
        <v>0</v>
      </c>
      <c r="BW12" s="416"/>
      <c r="BX12" s="29">
        <f>IF(F12="sloper",IF(SUM(K12:T12)&gt;0,SUM(K12:T12),0),0)*H12</f>
        <v>0</v>
      </c>
      <c r="BY12" s="29">
        <f>IF(F12="footholds",IF(SUM(K12:T12)&gt;0,SUM(K12:T12),0),0)*H12</f>
        <v>0</v>
      </c>
      <c r="BZ12" s="29">
        <f>IF(F12="micros",IF(SUM(K12:T12)&gt;0,SUM(K12:T12),0),0)*H12</f>
        <v>0</v>
      </c>
      <c r="CA12" s="29">
        <f>IF(F12="jug",IF(SUM(K12:T12)&gt;0,SUM(K12:T12),0),0)*H12</f>
        <v>0</v>
      </c>
      <c r="CB12" s="29">
        <f>IF(F12="ledge",IF(SUM(K12:T12)&gt;0,SUM(K12:T12),0),0)*H12</f>
        <v>0</v>
      </c>
      <c r="CC12" s="29">
        <f>IF(F12="edge",IF(SUM(K12:T12)&gt;0,SUM(K12:T12),0),0)*H12</f>
        <v>0</v>
      </c>
      <c r="CD12" s="29">
        <f>IF(F12="crimp",IF(SUM(K12:T12)&gt;0,SUM(K12:T12),0),0)*H12</f>
        <v>0</v>
      </c>
      <c r="CE12" s="29">
        <f>IF(F12="incut",IF(SUM(K12:T12)&gt;0,SUM(K12:T12),0),0)*H12</f>
        <v>0</v>
      </c>
      <c r="CF12" s="29">
        <f>IF(F12="dish",IF(SUM(K12:T12)&gt;0,SUM(K12:T12),0),0)*H12</f>
        <v>0</v>
      </c>
      <c r="CG12" s="29">
        <f>IF(F12="pinch",IF(SUM(K12:T12)&gt;0,SUM(K12:T12),0),0)*H12</f>
        <v>0</v>
      </c>
      <c r="CH12" s="29">
        <f>IF(F12="pocket",IF(SUM(K12:T12)&gt;0,SUM(K12:T12),0),0)*H12</f>
        <v>0</v>
      </c>
      <c r="CI12" s="29">
        <f>IF(F12="insert",IF(SUM(K12:T12)&gt;0,SUM(K12:T12),0),0)*H12</f>
        <v>0</v>
      </c>
      <c r="CJ12" s="29">
        <f>IF(F12="feature",IF(SUM(K12:T12)&gt;0,SUM(K12:T12),0),0)*H12</f>
        <v>0</v>
      </c>
      <c r="CK12" s="29">
        <f>IF(F12="scoop",IF(SUM(K12:T12)&gt;0,SUM(K12:T12),0),0)*H12</f>
        <v>0</v>
      </c>
      <c r="CL12" s="29">
        <f>IF(F12="positive",IF(SUM(K12:T12)&gt;0,SUM(K12:T12),0),0)*H12</f>
        <v>0</v>
      </c>
      <c r="CM12" s="29">
        <f>IF(F12="various",IF(SUM(K12:T12)&gt;0,SUM(K12:T12),0),0)*H12</f>
        <v>0</v>
      </c>
      <c r="CN12" s="91"/>
    </row>
    <row r="13" spans="1:93" s="7" customFormat="1" ht="40" customHeight="1">
      <c r="A13" s="91"/>
      <c r="B13" s="164"/>
      <c r="C13" s="28"/>
      <c r="D13" s="438" t="s">
        <v>771</v>
      </c>
      <c r="E13" s="439"/>
      <c r="F13" s="440" t="s">
        <v>167</v>
      </c>
      <c r="G13" s="440" t="s">
        <v>79</v>
      </c>
      <c r="H13" s="440">
        <v>10</v>
      </c>
      <c r="I13" s="441" t="s">
        <v>560</v>
      </c>
      <c r="J13" s="442">
        <v>66.95</v>
      </c>
      <c r="K13" s="443"/>
      <c r="L13" s="444"/>
      <c r="M13" s="445"/>
      <c r="N13" s="443"/>
      <c r="O13" s="444"/>
      <c r="P13" s="446"/>
      <c r="Q13" s="446"/>
      <c r="R13" s="446"/>
      <c r="S13" s="446"/>
      <c r="T13" s="446"/>
      <c r="U13" s="447">
        <f>SUM(K13:T13)*J13</f>
        <v>0</v>
      </c>
      <c r="V13" s="448" t="str">
        <f>IF(SUM(K13:T13)&gt;0,"Yes","No")</f>
        <v>No</v>
      </c>
      <c r="W13" s="449" t="str">
        <f>IF(B13="New","Yes","No")</f>
        <v>No</v>
      </c>
      <c r="Y13" s="120">
        <v>1</v>
      </c>
      <c r="Z13" s="121">
        <f>Y13*SUM(K13:T13)</f>
        <v>0</v>
      </c>
      <c r="AB13" s="233">
        <v>1.1000000000000001</v>
      </c>
      <c r="AC13" s="160">
        <f>SUM(K13:T13)*AB13</f>
        <v>0</v>
      </c>
      <c r="AD13" s="159">
        <f>K13*H13</f>
        <v>0</v>
      </c>
      <c r="AE13" s="159">
        <f>L13*H13</f>
        <v>0</v>
      </c>
      <c r="AF13" s="159">
        <f>M13*H13</f>
        <v>0</v>
      </c>
      <c r="AG13" s="159">
        <f>N13*H13</f>
        <v>0</v>
      </c>
      <c r="AH13" s="159">
        <f>O13*H13</f>
        <v>0</v>
      </c>
      <c r="AI13" s="159">
        <f>P13*$H$13</f>
        <v>0</v>
      </c>
      <c r="AJ13" s="159">
        <f>Q13*$H$13</f>
        <v>0</v>
      </c>
      <c r="AK13" s="159">
        <f>R13*$H$13</f>
        <v>0</v>
      </c>
      <c r="AL13" s="159">
        <f>S13*$H$13</f>
        <v>0</v>
      </c>
      <c r="AM13" s="159">
        <f>T13*H13</f>
        <v>0</v>
      </c>
      <c r="AN13" s="233">
        <v>1</v>
      </c>
      <c r="AO13" s="388">
        <v>20</v>
      </c>
      <c r="AP13" s="189">
        <f>SUM($K13:$T13)*AO13</f>
        <v>0</v>
      </c>
      <c r="AQ13" s="388"/>
      <c r="AR13" s="189">
        <f>SUM($K13:$T13)*AQ13</f>
        <v>0</v>
      </c>
      <c r="AS13" s="388"/>
      <c r="AT13" s="189">
        <f>SUM($K13:$T13)*AS13</f>
        <v>0</v>
      </c>
      <c r="AU13" s="380"/>
      <c r="AV13" s="189">
        <f>SUM($K13:$T13)*AU13</f>
        <v>0</v>
      </c>
      <c r="AW13" s="380">
        <v>10</v>
      </c>
      <c r="AX13" s="189">
        <f>SUM($K13:$T13)*AW13</f>
        <v>0</v>
      </c>
      <c r="AY13" s="380"/>
      <c r="AZ13" s="189">
        <f>SUM($K13:$T13)*AY13</f>
        <v>0</v>
      </c>
      <c r="BA13" s="380"/>
      <c r="BB13" s="189">
        <f>SUM($K13:$T13)*BA13</f>
        <v>0</v>
      </c>
      <c r="BC13" s="380"/>
      <c r="BD13" s="189">
        <f>SUM($K13:$T13)*BC13</f>
        <v>0</v>
      </c>
      <c r="BE13" s="380"/>
      <c r="BF13" s="189">
        <f>SUM($K13:$T13)*BE13</f>
        <v>0</v>
      </c>
      <c r="BG13" s="380"/>
      <c r="BH13" s="189">
        <f>SUM($K13:$T13)*BG13</f>
        <v>0</v>
      </c>
      <c r="BI13" s="380"/>
      <c r="BJ13" s="189">
        <f>SUM($K13:$T13)*BI13</f>
        <v>0</v>
      </c>
      <c r="BK13" s="394"/>
      <c r="BL13" s="168">
        <f>IF(G13="XS",IF(SUM(K13:T13)&gt;0,SUM(K13:T13),0),0)*H13</f>
        <v>0</v>
      </c>
      <c r="BM13" s="168">
        <f>IF(G13="S",IF(SUM(K13:T13)&gt;0,SUM(K13:T13),0),0)*H13</f>
        <v>0</v>
      </c>
      <c r="BN13" s="168">
        <f t="shared" si="4"/>
        <v>0</v>
      </c>
      <c r="BO13" s="168">
        <f t="shared" si="4"/>
        <v>0</v>
      </c>
      <c r="BP13" s="168">
        <f t="shared" si="4"/>
        <v>0</v>
      </c>
      <c r="BQ13" s="168">
        <f t="shared" si="4"/>
        <v>0</v>
      </c>
      <c r="BR13" s="168">
        <f t="shared" si="4"/>
        <v>0</v>
      </c>
      <c r="BS13" s="168">
        <f>IF(N13="XS",IF(SUM(Q13:AA13)&gt;0,SUM(Q13:AA13),0),0)*O13</f>
        <v>0</v>
      </c>
      <c r="BT13" s="414"/>
      <c r="BU13" s="374">
        <f>IF(E13="",IF(SUM(K13:T13)&gt;0,SUM(K13:T13),0),0)*H13</f>
        <v>0</v>
      </c>
      <c r="BV13" s="374">
        <f>IF(E13="Dual tex.",IF(SUM(K13:T13)&gt;0,SUM(K13:T13),0),0)*H13</f>
        <v>0</v>
      </c>
      <c r="BW13" s="395"/>
      <c r="BX13" s="168">
        <f>IF(F13="sloper",IF(SUM(K13:T13)&gt;0,SUM(K13:T13),0),0)*H13</f>
        <v>0</v>
      </c>
      <c r="BY13" s="168">
        <f>IF(F13="footholds",IF(SUM(K13:T13)&gt;0,SUM(K13:T13),0),0)*H13</f>
        <v>0</v>
      </c>
      <c r="BZ13" s="168">
        <f>IF(F13="micros",IF(SUM(K13:T13)&gt;0,SUM(K13:T13),0),0)*H13</f>
        <v>0</v>
      </c>
      <c r="CA13" s="168">
        <f>IF(F13="jug",IF(SUM(K13:T13)&gt;0,SUM(K13:T13),0),0)*H13</f>
        <v>0</v>
      </c>
      <c r="CB13" s="168">
        <f>IF(F13="ledge",IF(SUM(K13:T13)&gt;0,SUM(K13:T13),0),0)*H13</f>
        <v>0</v>
      </c>
      <c r="CC13" s="168">
        <f>IF(F13="edge",IF(SUM(K13:T13)&gt;0,SUM(K13:T13),0),0)*H13</f>
        <v>0</v>
      </c>
      <c r="CD13" s="168">
        <f>IF(F13="crimp",IF(SUM(K13:T13)&gt;0,SUM(K13:T13),0),0)*H13</f>
        <v>0</v>
      </c>
      <c r="CE13" s="168">
        <f>IF(F13="incut",IF(SUM(K13:T13)&gt;0,SUM(K13:T13),0),0)*H13</f>
        <v>0</v>
      </c>
      <c r="CF13" s="168">
        <f>IF(F13="dish",IF(SUM(K13:T13)&gt;0,SUM(K13:T13),0),0)*H13</f>
        <v>0</v>
      </c>
      <c r="CG13" s="168">
        <f>IF(F13="pinch",IF(SUM(K13:T13)&gt;0,SUM(K13:T13),0),0)*H13</f>
        <v>0</v>
      </c>
      <c r="CH13" s="168">
        <f>IF(F13="pocket",IF(SUM(K13:T13)&gt;0,SUM(K13:T13),0),0)*H13</f>
        <v>0</v>
      </c>
      <c r="CI13" s="168">
        <f>IF(F13="insert",IF(SUM(K13:T13)&gt;0,SUM(K13:T13),0),0)*H13</f>
        <v>0</v>
      </c>
      <c r="CJ13" s="168">
        <f>IF(F13="feature",IF(SUM(K13:T13)&gt;0,SUM(K13:T13),0),0)*H13</f>
        <v>0</v>
      </c>
      <c r="CK13" s="168">
        <f>IF(F13="scoop",IF(SUM(K13:T13)&gt;0,SUM(K13:T13),0),0)*H13</f>
        <v>0</v>
      </c>
      <c r="CL13" s="168">
        <f>IF(F13="positive",IF(SUM(K13:T13)&gt;0,SUM(K13:T13),0),0)*H13</f>
        <v>0</v>
      </c>
      <c r="CM13" s="168">
        <f>IF(F13="various",IF(SUM(K13:T13)&gt;0,SUM(K13:T13),0),0)*H13</f>
        <v>0</v>
      </c>
      <c r="CN13" s="91"/>
    </row>
    <row r="14" spans="1:93" s="7" customFormat="1" ht="35.75" customHeight="1">
      <c r="A14" s="91"/>
      <c r="B14" s="90"/>
      <c r="C14" s="93"/>
      <c r="D14" s="288" t="s">
        <v>769</v>
      </c>
      <c r="E14" s="90"/>
      <c r="F14" s="89"/>
      <c r="G14" s="89"/>
      <c r="H14" s="89"/>
      <c r="I14" s="93"/>
      <c r="J14" s="92"/>
      <c r="K14" s="155"/>
      <c r="L14" s="91"/>
      <c r="M14" s="54"/>
      <c r="N14" s="93"/>
      <c r="O14" s="93"/>
      <c r="P14" s="93"/>
      <c r="Q14" s="93"/>
      <c r="R14" s="133"/>
      <c r="S14" s="133"/>
      <c r="T14" s="133"/>
      <c r="U14" s="316"/>
      <c r="V14" s="124"/>
      <c r="W14" s="124"/>
      <c r="AB14" s="233"/>
      <c r="AC14" s="160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233"/>
      <c r="AO14" s="391"/>
      <c r="AP14" s="189"/>
      <c r="AQ14" s="391"/>
      <c r="AR14" s="189"/>
      <c r="AS14" s="391"/>
      <c r="AT14" s="189"/>
      <c r="AU14" s="395"/>
      <c r="AV14" s="189"/>
      <c r="AW14" s="395"/>
      <c r="AX14" s="189"/>
      <c r="AY14" s="395"/>
      <c r="AZ14" s="189"/>
      <c r="BA14" s="395"/>
      <c r="BB14" s="189"/>
      <c r="BC14" s="395"/>
      <c r="BD14" s="189"/>
      <c r="BE14" s="395"/>
      <c r="BF14" s="189"/>
      <c r="BG14" s="395"/>
      <c r="BH14" s="189"/>
      <c r="BI14" s="395"/>
      <c r="BJ14" s="189"/>
      <c r="BK14" s="394"/>
      <c r="BL14" s="168"/>
      <c r="BM14" s="392"/>
      <c r="BN14" s="392"/>
      <c r="BO14" s="392"/>
      <c r="BP14" s="392"/>
      <c r="BQ14" s="392"/>
      <c r="BR14" s="392"/>
      <c r="BS14" s="392"/>
      <c r="BT14" s="415"/>
      <c r="BU14" s="374"/>
      <c r="BV14" s="374"/>
      <c r="BW14" s="395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91"/>
    </row>
    <row r="15" spans="1:93" s="5" customFormat="1" ht="57" customHeight="1">
      <c r="A15" s="8"/>
      <c r="B15" s="157"/>
      <c r="C15" s="142"/>
      <c r="D15" s="260" t="s">
        <v>772</v>
      </c>
      <c r="E15" s="261"/>
      <c r="F15" s="262" t="s">
        <v>167</v>
      </c>
      <c r="G15" s="263" t="s">
        <v>79</v>
      </c>
      <c r="H15" s="263">
        <v>9</v>
      </c>
      <c r="I15" s="262" t="s">
        <v>437</v>
      </c>
      <c r="J15" s="264">
        <v>88</v>
      </c>
      <c r="K15" s="329"/>
      <c r="L15" s="336"/>
      <c r="M15" s="313"/>
      <c r="N15" s="329"/>
      <c r="O15" s="336"/>
      <c r="P15" s="269"/>
      <c r="Q15" s="269"/>
      <c r="R15" s="270"/>
      <c r="S15" s="270"/>
      <c r="T15" s="270"/>
      <c r="U15" s="315">
        <f t="shared" ref="U15:U27" si="5">SUM(K15:T15)*J15</f>
        <v>0</v>
      </c>
      <c r="V15" s="271" t="str">
        <f t="shared" ref="V15:V27" si="6">IF(SUM(K15:T15)&gt;0,"Yes","No")</f>
        <v>No</v>
      </c>
      <c r="W15" s="272" t="str">
        <f t="shared" ref="W15:W27" si="7">IF(B15="New","Yes","No")</f>
        <v>No</v>
      </c>
      <c r="Y15" s="116">
        <v>1</v>
      </c>
      <c r="Z15" s="117">
        <f t="shared" ref="Z15:Z27" si="8">Y15*SUM(K15:T15)</f>
        <v>0</v>
      </c>
      <c r="AB15" s="234">
        <v>0.52</v>
      </c>
      <c r="AC15" s="160">
        <f t="shared" ref="AC15:AC27" si="9">SUM(K15:T15)*AB15</f>
        <v>0</v>
      </c>
      <c r="AD15" s="159">
        <f>K15*$H$15</f>
        <v>0</v>
      </c>
      <c r="AE15" s="159">
        <f t="shared" ref="AE15:AE27" si="10">L15*H15</f>
        <v>0</v>
      </c>
      <c r="AF15" s="159">
        <f t="shared" ref="AF15:AF27" si="11">M15*H15</f>
        <v>0</v>
      </c>
      <c r="AG15" s="159">
        <f t="shared" ref="AG15:AG27" si="12">N15*H15</f>
        <v>0</v>
      </c>
      <c r="AH15" s="159">
        <f t="shared" ref="AH15:AH27" si="13">O15*H15</f>
        <v>0</v>
      </c>
      <c r="AI15" s="159">
        <f>P15*$H$15</f>
        <v>0</v>
      </c>
      <c r="AJ15" s="159">
        <f>Q15*$H$15</f>
        <v>0</v>
      </c>
      <c r="AK15" s="159">
        <f t="shared" ref="AK15:AL15" si="14">R15*$H$15</f>
        <v>0</v>
      </c>
      <c r="AL15" s="159">
        <f t="shared" si="14"/>
        <v>0</v>
      </c>
      <c r="AM15" s="159">
        <f t="shared" ref="AM15:AM27" si="15">T15*H15</f>
        <v>0</v>
      </c>
      <c r="AN15" s="234">
        <v>1</v>
      </c>
      <c r="AO15" s="393">
        <v>16</v>
      </c>
      <c r="AP15" s="189">
        <f t="shared" ref="AP15:AP27" si="16">SUM($K15:$T15)*AO15</f>
        <v>0</v>
      </c>
      <c r="AQ15" s="393"/>
      <c r="AR15" s="189">
        <f t="shared" ref="AR15:AR27" si="17">SUM($K15:$T15)*AQ15</f>
        <v>0</v>
      </c>
      <c r="AS15" s="393"/>
      <c r="AT15" s="189">
        <f t="shared" ref="AT15:AT27" si="18">SUM($K15:$T15)*AS15</f>
        <v>0</v>
      </c>
      <c r="AU15" s="383">
        <v>9</v>
      </c>
      <c r="AV15" s="189">
        <f t="shared" ref="AV15:AV27" si="19">SUM($K15:$T15)*AU15</f>
        <v>0</v>
      </c>
      <c r="AW15" s="383"/>
      <c r="AX15" s="189">
        <f t="shared" ref="AX15:AX27" si="20">SUM($K15:$T15)*AW15</f>
        <v>0</v>
      </c>
      <c r="AY15" s="383"/>
      <c r="AZ15" s="189">
        <f t="shared" ref="AZ15:AZ27" si="21">SUM($K15:$T15)*AY15</f>
        <v>0</v>
      </c>
      <c r="BA15" s="383"/>
      <c r="BB15" s="189">
        <f t="shared" ref="BB15:BB27" si="22">SUM($K15:$T15)*BA15</f>
        <v>0</v>
      </c>
      <c r="BC15" s="383"/>
      <c r="BD15" s="189">
        <f t="shared" ref="BD15:BD27" si="23">SUM($K15:$T15)*BC15</f>
        <v>0</v>
      </c>
      <c r="BE15" s="383"/>
      <c r="BF15" s="189">
        <f t="shared" ref="BF15:BF27" si="24">SUM($K15:$T15)*BE15</f>
        <v>0</v>
      </c>
      <c r="BG15" s="383"/>
      <c r="BH15" s="189">
        <f t="shared" ref="BH15:BH27" si="25">SUM($K15:$T15)*BG15</f>
        <v>0</v>
      </c>
      <c r="BI15" s="383"/>
      <c r="BJ15" s="189">
        <f t="shared" ref="BJ15:BJ27" si="26">SUM($K15:$T15)*BI15</f>
        <v>0</v>
      </c>
      <c r="BK15" s="394"/>
      <c r="BL15" s="168">
        <f t="shared" ref="BL15:BL27" si="27">IF(G15="XS",IF(SUM(K15:T15)&gt;0,SUM(K15:T15),0),0)*H15</f>
        <v>0</v>
      </c>
      <c r="BM15" s="168">
        <f t="shared" ref="BM15:BM27" si="28">IF(G15="S",IF(SUM(K15:T15)&gt;0,SUM(K15:T15),0),0)*H15</f>
        <v>0</v>
      </c>
      <c r="BN15" s="168">
        <f t="shared" ref="BN15:BN27" si="29">IF(G15="M",IF(SUM(K15:T15)&gt;0,SUM(K15:T15),0),0)*H15</f>
        <v>0</v>
      </c>
      <c r="BO15" s="168">
        <f t="shared" ref="BO15:BO27" si="30">IF(G15="L",IF(SUM(K15:T15)&gt;0,SUM(K15:T15),0),0)*H15</f>
        <v>0</v>
      </c>
      <c r="BP15" s="168">
        <f t="shared" ref="BP15:BP27" si="31">IF(G15="XL",IF(SUM(K15:T15)&gt;0,SUM(K15:T15),0),0)*H15</f>
        <v>0</v>
      </c>
      <c r="BQ15" s="168">
        <f t="shared" ref="BQ15:BQ27" si="32">IF(G15="2XL",IF(SUM(K15:T15)&gt;0,SUM(K15:T15),0),0)*H15</f>
        <v>0</v>
      </c>
      <c r="BR15" s="168">
        <f t="shared" ref="BR15:BR27" si="33">IF(G15="3XL",IF(SUM(K15:T15)&gt;0,SUM(K15:T15),0),0)*H15</f>
        <v>0</v>
      </c>
      <c r="BS15" s="168">
        <f t="shared" ref="BS15:BS27" si="34">IF(G15="various",IF(SUM(K15:T15)&gt;0,SUM(K15:T15),0),0)*H15</f>
        <v>0</v>
      </c>
      <c r="BT15" s="395"/>
      <c r="BU15" s="374">
        <f t="shared" ref="BU15:BU27" si="35">IF(E15="",IF(SUM(K15:T15)&gt;0,SUM(K15:T15),0),0)*H15</f>
        <v>0</v>
      </c>
      <c r="BV15" s="374">
        <f t="shared" ref="BV15:BV27" si="36">IF(E15="Dual tex.",IF(SUM(K15:T15)&gt;0,SUM(K15:T15),0),0)*H15</f>
        <v>0</v>
      </c>
      <c r="BW15" s="395"/>
      <c r="BX15" s="168">
        <f t="shared" ref="BX15:BX27" si="37">IF(F15="sloper",IF(SUM(K15:T15)&gt;0,SUM(K15:T15),0),0)*H15</f>
        <v>0</v>
      </c>
      <c r="BY15" s="168">
        <f t="shared" ref="BY15:BY27" si="38">IF(F15="footholds",IF(SUM(K15:T15)&gt;0,SUM(K15:T15),0),0)*H15</f>
        <v>0</v>
      </c>
      <c r="BZ15" s="168">
        <f t="shared" ref="BZ15:BZ27" si="39">IF(F15="micros",IF(SUM(K15:T15)&gt;0,SUM(K15:T15),0),0)*H15</f>
        <v>0</v>
      </c>
      <c r="CA15" s="168">
        <f t="shared" ref="CA15:CA27" si="40">IF(F15="jug",IF(SUM(K15:T15)&gt;0,SUM(K15:T15),0),0)*H15</f>
        <v>0</v>
      </c>
      <c r="CB15" s="168">
        <f t="shared" ref="CB15:CB27" si="41">IF(F15="ledge",IF(SUM(K15:T15)&gt;0,SUM(K15:T15),0),0)*H15</f>
        <v>0</v>
      </c>
      <c r="CC15" s="168">
        <f t="shared" ref="CC15:CC27" si="42">IF(F15="edge",IF(SUM(K15:T15)&gt;0,SUM(K15:T15),0),0)*H15</f>
        <v>0</v>
      </c>
      <c r="CD15" s="168">
        <f t="shared" ref="CD15:CD27" si="43">IF(F15="crimp",IF(SUM(K15:T15)&gt;0,SUM(K15:T15),0),0)*H15</f>
        <v>0</v>
      </c>
      <c r="CE15" s="168">
        <f t="shared" ref="CE15:CE27" si="44">IF(F15="incut",IF(SUM(K15:T15)&gt;0,SUM(K15:T15),0),0)*H15</f>
        <v>0</v>
      </c>
      <c r="CF15" s="168">
        <f t="shared" ref="CF15:CF27" si="45">IF(F15="dish",IF(SUM(K15:T15)&gt;0,SUM(K15:T15),0),0)*H15</f>
        <v>0</v>
      </c>
      <c r="CG15" s="168">
        <f t="shared" ref="CG15:CG27" si="46">IF(F15="pinch",IF(SUM(K15:T15)&gt;0,SUM(K15:T15),0),0)*H15</f>
        <v>0</v>
      </c>
      <c r="CH15" s="168">
        <f t="shared" ref="CH15:CH27" si="47">IF(F15="pocket",IF(SUM(K15:T15)&gt;0,SUM(K15:T15),0),0)*H15</f>
        <v>0</v>
      </c>
      <c r="CI15" s="168">
        <f t="shared" ref="CI15:CI27" si="48">IF(F15="insert",IF(SUM(K15:T15)&gt;0,SUM(K15:T15),0),0)*H15</f>
        <v>0</v>
      </c>
      <c r="CJ15" s="168">
        <f t="shared" ref="CJ15:CJ27" si="49">IF(F15="feature",IF(SUM(K15:T15)&gt;0,SUM(K15:T15),0),0)*H15</f>
        <v>0</v>
      </c>
      <c r="CK15" s="168">
        <f t="shared" ref="CK15:CK27" si="50">IF(F15="scoop",IF(SUM(K15:T15)&gt;0,SUM(K15:T15),0),0)*H15</f>
        <v>0</v>
      </c>
      <c r="CL15" s="168">
        <f t="shared" ref="CL15:CL27" si="51">IF(F15="positive",IF(SUM(K15:T15)&gt;0,SUM(K15:T15),0),0)*H15</f>
        <v>0</v>
      </c>
      <c r="CM15" s="168">
        <f t="shared" ref="CM15:CM27" si="52">IF(F15="various",IF(SUM(K15:T15)&gt;0,SUM(K15:T15),0),0)*H15</f>
        <v>0</v>
      </c>
      <c r="CN15" s="8"/>
    </row>
    <row r="16" spans="1:93" s="5" customFormat="1" ht="57" customHeight="1">
      <c r="A16" s="8"/>
      <c r="B16" s="161"/>
      <c r="C16" s="8"/>
      <c r="D16" s="450" t="s">
        <v>773</v>
      </c>
      <c r="E16" s="451"/>
      <c r="F16" s="452" t="s">
        <v>167</v>
      </c>
      <c r="G16" s="453" t="s">
        <v>78</v>
      </c>
      <c r="H16" s="453">
        <v>10</v>
      </c>
      <c r="I16" s="452" t="s">
        <v>437</v>
      </c>
      <c r="J16" s="454">
        <v>113</v>
      </c>
      <c r="K16" s="455"/>
      <c r="L16" s="456"/>
      <c r="M16" s="457"/>
      <c r="N16" s="455"/>
      <c r="O16" s="456"/>
      <c r="P16" s="458"/>
      <c r="Q16" s="458"/>
      <c r="R16" s="459"/>
      <c r="S16" s="459"/>
      <c r="T16" s="459"/>
      <c r="U16" s="460">
        <f t="shared" si="5"/>
        <v>0</v>
      </c>
      <c r="V16" s="461" t="str">
        <f t="shared" si="6"/>
        <v>No</v>
      </c>
      <c r="W16" s="462" t="str">
        <f t="shared" si="7"/>
        <v>No</v>
      </c>
      <c r="Y16" s="118">
        <v>1</v>
      </c>
      <c r="Z16" s="119">
        <f t="shared" si="8"/>
        <v>0</v>
      </c>
      <c r="AB16" s="235">
        <v>1.24</v>
      </c>
      <c r="AC16" s="160">
        <f t="shared" si="9"/>
        <v>0</v>
      </c>
      <c r="AD16" s="159">
        <f t="shared" ref="AD16:AD27" si="53">K16*H16</f>
        <v>0</v>
      </c>
      <c r="AE16" s="159">
        <f t="shared" si="10"/>
        <v>0</v>
      </c>
      <c r="AF16" s="159">
        <f t="shared" si="11"/>
        <v>0</v>
      </c>
      <c r="AG16" s="159">
        <f t="shared" si="12"/>
        <v>0</v>
      </c>
      <c r="AH16" s="159">
        <f t="shared" si="13"/>
        <v>0</v>
      </c>
      <c r="AI16" s="159">
        <f t="shared" ref="AI16:AI27" si="54">P16*H16</f>
        <v>0</v>
      </c>
      <c r="AJ16" s="159">
        <f t="shared" ref="AJ16:AJ27" si="55">Q16*H16</f>
        <v>0</v>
      </c>
      <c r="AK16" s="159">
        <f t="shared" ref="AK16:AK27" si="56">R16*H16</f>
        <v>0</v>
      </c>
      <c r="AL16" s="159">
        <f t="shared" ref="AL16:AL27" si="57">S16*H16</f>
        <v>0</v>
      </c>
      <c r="AM16" s="159">
        <f t="shared" si="15"/>
        <v>0</v>
      </c>
      <c r="AN16" s="235">
        <v>1</v>
      </c>
      <c r="AO16" s="393">
        <v>26</v>
      </c>
      <c r="AP16" s="189">
        <f t="shared" si="16"/>
        <v>0</v>
      </c>
      <c r="AQ16" s="393"/>
      <c r="AR16" s="189">
        <f t="shared" si="17"/>
        <v>0</v>
      </c>
      <c r="AS16" s="393"/>
      <c r="AT16" s="189">
        <f t="shared" si="18"/>
        <v>0</v>
      </c>
      <c r="AU16" s="383">
        <v>5</v>
      </c>
      <c r="AV16" s="189">
        <f t="shared" si="19"/>
        <v>0</v>
      </c>
      <c r="AW16" s="383">
        <v>5</v>
      </c>
      <c r="AX16" s="189">
        <f t="shared" si="20"/>
        <v>0</v>
      </c>
      <c r="AY16" s="383"/>
      <c r="AZ16" s="189">
        <f t="shared" si="21"/>
        <v>0</v>
      </c>
      <c r="BA16" s="383"/>
      <c r="BB16" s="189">
        <f t="shared" si="22"/>
        <v>0</v>
      </c>
      <c r="BC16" s="383"/>
      <c r="BD16" s="189">
        <f t="shared" si="23"/>
        <v>0</v>
      </c>
      <c r="BE16" s="383"/>
      <c r="BF16" s="189">
        <f t="shared" si="24"/>
        <v>0</v>
      </c>
      <c r="BG16" s="383"/>
      <c r="BH16" s="189">
        <f t="shared" si="25"/>
        <v>0</v>
      </c>
      <c r="BI16" s="383"/>
      <c r="BJ16" s="189">
        <f t="shared" si="26"/>
        <v>0</v>
      </c>
      <c r="BK16" s="394"/>
      <c r="BL16" s="168">
        <f t="shared" si="27"/>
        <v>0</v>
      </c>
      <c r="BM16" s="168">
        <f t="shared" si="28"/>
        <v>0</v>
      </c>
      <c r="BN16" s="168">
        <f t="shared" si="29"/>
        <v>0</v>
      </c>
      <c r="BO16" s="168">
        <f t="shared" si="30"/>
        <v>0</v>
      </c>
      <c r="BP16" s="168">
        <f t="shared" si="31"/>
        <v>0</v>
      </c>
      <c r="BQ16" s="168">
        <f t="shared" si="32"/>
        <v>0</v>
      </c>
      <c r="BR16" s="168">
        <f t="shared" si="33"/>
        <v>0</v>
      </c>
      <c r="BS16" s="168">
        <f t="shared" si="34"/>
        <v>0</v>
      </c>
      <c r="BT16" s="395"/>
      <c r="BU16" s="374">
        <f t="shared" si="35"/>
        <v>0</v>
      </c>
      <c r="BV16" s="374">
        <f t="shared" si="36"/>
        <v>0</v>
      </c>
      <c r="BW16" s="395"/>
      <c r="BX16" s="168">
        <f t="shared" si="37"/>
        <v>0</v>
      </c>
      <c r="BY16" s="168">
        <f t="shared" si="38"/>
        <v>0</v>
      </c>
      <c r="BZ16" s="168">
        <f t="shared" si="39"/>
        <v>0</v>
      </c>
      <c r="CA16" s="168">
        <f t="shared" si="40"/>
        <v>0</v>
      </c>
      <c r="CB16" s="168">
        <f t="shared" si="41"/>
        <v>0</v>
      </c>
      <c r="CC16" s="168">
        <f t="shared" si="42"/>
        <v>0</v>
      </c>
      <c r="CD16" s="168">
        <f t="shared" si="43"/>
        <v>0</v>
      </c>
      <c r="CE16" s="168">
        <f t="shared" si="44"/>
        <v>0</v>
      </c>
      <c r="CF16" s="168">
        <f t="shared" si="45"/>
        <v>0</v>
      </c>
      <c r="CG16" s="168">
        <f t="shared" si="46"/>
        <v>0</v>
      </c>
      <c r="CH16" s="168">
        <f t="shared" si="47"/>
        <v>0</v>
      </c>
      <c r="CI16" s="168">
        <f t="shared" si="48"/>
        <v>0</v>
      </c>
      <c r="CJ16" s="168">
        <f t="shared" si="49"/>
        <v>0</v>
      </c>
      <c r="CK16" s="168">
        <f t="shared" si="50"/>
        <v>0</v>
      </c>
      <c r="CL16" s="168">
        <f t="shared" si="51"/>
        <v>0</v>
      </c>
      <c r="CM16" s="168">
        <f t="shared" si="52"/>
        <v>0</v>
      </c>
      <c r="CN16" s="8"/>
      <c r="CO16" s="558"/>
    </row>
    <row r="17" spans="1:93" s="5" customFormat="1" ht="57" customHeight="1">
      <c r="A17" s="8"/>
      <c r="B17" s="161"/>
      <c r="C17" s="8"/>
      <c r="D17" s="254" t="s">
        <v>774</v>
      </c>
      <c r="E17" s="255"/>
      <c r="F17" s="403" t="s">
        <v>81</v>
      </c>
      <c r="G17" s="130" t="s">
        <v>78</v>
      </c>
      <c r="H17" s="130">
        <v>10</v>
      </c>
      <c r="I17" s="403" t="s">
        <v>437</v>
      </c>
      <c r="J17" s="429">
        <v>119</v>
      </c>
      <c r="K17" s="430"/>
      <c r="L17" s="431"/>
      <c r="M17" s="432"/>
      <c r="N17" s="430"/>
      <c r="O17" s="431"/>
      <c r="P17" s="433"/>
      <c r="Q17" s="433"/>
      <c r="R17" s="434"/>
      <c r="S17" s="434"/>
      <c r="T17" s="434"/>
      <c r="U17" s="435">
        <f t="shared" si="5"/>
        <v>0</v>
      </c>
      <c r="V17" s="8" t="str">
        <f t="shared" si="6"/>
        <v>No</v>
      </c>
      <c r="W17" s="256" t="str">
        <f t="shared" si="7"/>
        <v>No</v>
      </c>
      <c r="Y17" s="118">
        <v>1</v>
      </c>
      <c r="Z17" s="119">
        <f t="shared" si="8"/>
        <v>0</v>
      </c>
      <c r="AB17" s="235">
        <v>1.45</v>
      </c>
      <c r="AC17" s="160">
        <f t="shared" si="9"/>
        <v>0</v>
      </c>
      <c r="AD17" s="159">
        <f t="shared" si="53"/>
        <v>0</v>
      </c>
      <c r="AE17" s="159">
        <f t="shared" si="10"/>
        <v>0</v>
      </c>
      <c r="AF17" s="159">
        <f t="shared" si="11"/>
        <v>0</v>
      </c>
      <c r="AG17" s="159">
        <f t="shared" si="12"/>
        <v>0</v>
      </c>
      <c r="AH17" s="159">
        <f t="shared" si="13"/>
        <v>0</v>
      </c>
      <c r="AI17" s="159">
        <f t="shared" si="54"/>
        <v>0</v>
      </c>
      <c r="AJ17" s="159">
        <f t="shared" si="55"/>
        <v>0</v>
      </c>
      <c r="AK17" s="159">
        <f t="shared" si="56"/>
        <v>0</v>
      </c>
      <c r="AL17" s="159">
        <f t="shared" si="57"/>
        <v>0</v>
      </c>
      <c r="AM17" s="159">
        <f t="shared" si="15"/>
        <v>0</v>
      </c>
      <c r="AN17" s="235">
        <v>1</v>
      </c>
      <c r="AO17" s="393">
        <v>21</v>
      </c>
      <c r="AP17" s="189">
        <f t="shared" si="16"/>
        <v>0</v>
      </c>
      <c r="AQ17" s="393"/>
      <c r="AR17" s="189">
        <f t="shared" si="17"/>
        <v>0</v>
      </c>
      <c r="AS17" s="393"/>
      <c r="AT17" s="189">
        <f t="shared" si="18"/>
        <v>0</v>
      </c>
      <c r="AU17" s="383">
        <v>5</v>
      </c>
      <c r="AV17" s="189">
        <f t="shared" si="19"/>
        <v>0</v>
      </c>
      <c r="AW17" s="383">
        <v>5</v>
      </c>
      <c r="AX17" s="189">
        <f t="shared" si="20"/>
        <v>0</v>
      </c>
      <c r="AY17" s="383"/>
      <c r="AZ17" s="189">
        <f t="shared" si="21"/>
        <v>0</v>
      </c>
      <c r="BA17" s="383"/>
      <c r="BB17" s="189">
        <f t="shared" si="22"/>
        <v>0</v>
      </c>
      <c r="BC17" s="383"/>
      <c r="BD17" s="189">
        <f t="shared" si="23"/>
        <v>0</v>
      </c>
      <c r="BE17" s="383"/>
      <c r="BF17" s="189">
        <f t="shared" si="24"/>
        <v>0</v>
      </c>
      <c r="BG17" s="383"/>
      <c r="BH17" s="189">
        <f t="shared" si="25"/>
        <v>0</v>
      </c>
      <c r="BI17" s="383"/>
      <c r="BJ17" s="189">
        <f t="shared" si="26"/>
        <v>0</v>
      </c>
      <c r="BK17" s="394"/>
      <c r="BL17" s="168">
        <f t="shared" si="27"/>
        <v>0</v>
      </c>
      <c r="BM17" s="168">
        <f t="shared" si="28"/>
        <v>0</v>
      </c>
      <c r="BN17" s="168">
        <f t="shared" si="29"/>
        <v>0</v>
      </c>
      <c r="BO17" s="168">
        <f t="shared" si="30"/>
        <v>0</v>
      </c>
      <c r="BP17" s="168">
        <f t="shared" si="31"/>
        <v>0</v>
      </c>
      <c r="BQ17" s="168">
        <f t="shared" si="32"/>
        <v>0</v>
      </c>
      <c r="BR17" s="168">
        <f t="shared" si="33"/>
        <v>0</v>
      </c>
      <c r="BS17" s="168">
        <f t="shared" si="34"/>
        <v>0</v>
      </c>
      <c r="BT17" s="395"/>
      <c r="BU17" s="374">
        <f t="shared" si="35"/>
        <v>0</v>
      </c>
      <c r="BV17" s="374">
        <f t="shared" si="36"/>
        <v>0</v>
      </c>
      <c r="BW17" s="395"/>
      <c r="BX17" s="168">
        <f t="shared" si="37"/>
        <v>0</v>
      </c>
      <c r="BY17" s="168">
        <f t="shared" si="38"/>
        <v>0</v>
      </c>
      <c r="BZ17" s="168">
        <f t="shared" si="39"/>
        <v>0</v>
      </c>
      <c r="CA17" s="168">
        <f t="shared" si="40"/>
        <v>0</v>
      </c>
      <c r="CB17" s="168">
        <f t="shared" si="41"/>
        <v>0</v>
      </c>
      <c r="CC17" s="168">
        <f t="shared" si="42"/>
        <v>0</v>
      </c>
      <c r="CD17" s="168">
        <f t="shared" si="43"/>
        <v>0</v>
      </c>
      <c r="CE17" s="168">
        <f t="shared" si="44"/>
        <v>0</v>
      </c>
      <c r="CF17" s="168">
        <f t="shared" si="45"/>
        <v>0</v>
      </c>
      <c r="CG17" s="168">
        <f t="shared" si="46"/>
        <v>0</v>
      </c>
      <c r="CH17" s="168">
        <f t="shared" si="47"/>
        <v>0</v>
      </c>
      <c r="CI17" s="168">
        <f t="shared" si="48"/>
        <v>0</v>
      </c>
      <c r="CJ17" s="168">
        <f t="shared" si="49"/>
        <v>0</v>
      </c>
      <c r="CK17" s="168">
        <f t="shared" si="50"/>
        <v>0</v>
      </c>
      <c r="CL17" s="168">
        <f t="shared" si="51"/>
        <v>0</v>
      </c>
      <c r="CM17" s="168">
        <f t="shared" si="52"/>
        <v>0</v>
      </c>
      <c r="CN17" s="8"/>
      <c r="CO17" s="558"/>
    </row>
    <row r="18" spans="1:93" s="5" customFormat="1" ht="57" customHeight="1">
      <c r="A18" s="8"/>
      <c r="B18" s="161"/>
      <c r="C18" s="8"/>
      <c r="D18" s="450" t="s">
        <v>775</v>
      </c>
      <c r="E18" s="451"/>
      <c r="F18" s="452" t="s">
        <v>81</v>
      </c>
      <c r="G18" s="453" t="s">
        <v>78</v>
      </c>
      <c r="H18" s="453">
        <v>10</v>
      </c>
      <c r="I18" s="452" t="s">
        <v>437</v>
      </c>
      <c r="J18" s="454">
        <v>126</v>
      </c>
      <c r="K18" s="455"/>
      <c r="L18" s="456"/>
      <c r="M18" s="457"/>
      <c r="N18" s="455"/>
      <c r="O18" s="456"/>
      <c r="P18" s="458"/>
      <c r="Q18" s="458"/>
      <c r="R18" s="459"/>
      <c r="S18" s="459"/>
      <c r="T18" s="459"/>
      <c r="U18" s="460">
        <f t="shared" si="5"/>
        <v>0</v>
      </c>
      <c r="V18" s="461" t="str">
        <f t="shared" si="6"/>
        <v>No</v>
      </c>
      <c r="W18" s="462" t="str">
        <f t="shared" si="7"/>
        <v>No</v>
      </c>
      <c r="Y18" s="118">
        <v>1</v>
      </c>
      <c r="Z18" s="119">
        <f t="shared" si="8"/>
        <v>0</v>
      </c>
      <c r="AB18" s="235">
        <v>1.65</v>
      </c>
      <c r="AC18" s="160">
        <f t="shared" si="9"/>
        <v>0</v>
      </c>
      <c r="AD18" s="159">
        <f t="shared" si="53"/>
        <v>0</v>
      </c>
      <c r="AE18" s="159">
        <f t="shared" si="10"/>
        <v>0</v>
      </c>
      <c r="AF18" s="159">
        <f t="shared" si="11"/>
        <v>0</v>
      </c>
      <c r="AG18" s="159">
        <f t="shared" si="12"/>
        <v>0</v>
      </c>
      <c r="AH18" s="159">
        <f t="shared" si="13"/>
        <v>0</v>
      </c>
      <c r="AI18" s="159">
        <f t="shared" si="54"/>
        <v>0</v>
      </c>
      <c r="AJ18" s="159">
        <f t="shared" si="55"/>
        <v>0</v>
      </c>
      <c r="AK18" s="159">
        <f t="shared" si="56"/>
        <v>0</v>
      </c>
      <c r="AL18" s="159">
        <f t="shared" si="57"/>
        <v>0</v>
      </c>
      <c r="AM18" s="159">
        <f t="shared" si="15"/>
        <v>0</v>
      </c>
      <c r="AN18" s="235">
        <v>1</v>
      </c>
      <c r="AO18" s="393">
        <v>23</v>
      </c>
      <c r="AP18" s="189">
        <f t="shared" si="16"/>
        <v>0</v>
      </c>
      <c r="AQ18" s="393"/>
      <c r="AR18" s="189">
        <f t="shared" si="17"/>
        <v>0</v>
      </c>
      <c r="AS18" s="393"/>
      <c r="AT18" s="189">
        <f t="shared" si="18"/>
        <v>0</v>
      </c>
      <c r="AU18" s="383">
        <v>6</v>
      </c>
      <c r="AV18" s="189">
        <f t="shared" si="19"/>
        <v>0</v>
      </c>
      <c r="AW18" s="383">
        <v>4</v>
      </c>
      <c r="AX18" s="189">
        <f t="shared" si="20"/>
        <v>0</v>
      </c>
      <c r="AY18" s="383"/>
      <c r="AZ18" s="189">
        <f t="shared" si="21"/>
        <v>0</v>
      </c>
      <c r="BA18" s="383"/>
      <c r="BB18" s="189">
        <f t="shared" si="22"/>
        <v>0</v>
      </c>
      <c r="BC18" s="383"/>
      <c r="BD18" s="189">
        <f t="shared" si="23"/>
        <v>0</v>
      </c>
      <c r="BE18" s="383"/>
      <c r="BF18" s="189">
        <f t="shared" si="24"/>
        <v>0</v>
      </c>
      <c r="BG18" s="383"/>
      <c r="BH18" s="189">
        <f t="shared" si="25"/>
        <v>0</v>
      </c>
      <c r="BI18" s="383"/>
      <c r="BJ18" s="189">
        <f t="shared" si="26"/>
        <v>0</v>
      </c>
      <c r="BK18" s="394"/>
      <c r="BL18" s="168">
        <f t="shared" si="27"/>
        <v>0</v>
      </c>
      <c r="BM18" s="168">
        <f t="shared" si="28"/>
        <v>0</v>
      </c>
      <c r="BN18" s="168">
        <f t="shared" si="29"/>
        <v>0</v>
      </c>
      <c r="BO18" s="168">
        <f t="shared" si="30"/>
        <v>0</v>
      </c>
      <c r="BP18" s="168">
        <f t="shared" si="31"/>
        <v>0</v>
      </c>
      <c r="BQ18" s="168">
        <f t="shared" si="32"/>
        <v>0</v>
      </c>
      <c r="BR18" s="168">
        <f t="shared" si="33"/>
        <v>0</v>
      </c>
      <c r="BS18" s="168">
        <f t="shared" si="34"/>
        <v>0</v>
      </c>
      <c r="BT18" s="395"/>
      <c r="BU18" s="374">
        <f t="shared" si="35"/>
        <v>0</v>
      </c>
      <c r="BV18" s="374">
        <f t="shared" si="36"/>
        <v>0</v>
      </c>
      <c r="BW18" s="395"/>
      <c r="BX18" s="168">
        <f t="shared" si="37"/>
        <v>0</v>
      </c>
      <c r="BY18" s="168">
        <f t="shared" si="38"/>
        <v>0</v>
      </c>
      <c r="BZ18" s="168">
        <f t="shared" si="39"/>
        <v>0</v>
      </c>
      <c r="CA18" s="168">
        <f t="shared" si="40"/>
        <v>0</v>
      </c>
      <c r="CB18" s="168">
        <f t="shared" si="41"/>
        <v>0</v>
      </c>
      <c r="CC18" s="168">
        <f t="shared" si="42"/>
        <v>0</v>
      </c>
      <c r="CD18" s="168">
        <f t="shared" si="43"/>
        <v>0</v>
      </c>
      <c r="CE18" s="168">
        <f t="shared" si="44"/>
        <v>0</v>
      </c>
      <c r="CF18" s="168">
        <f t="shared" si="45"/>
        <v>0</v>
      </c>
      <c r="CG18" s="168">
        <f t="shared" si="46"/>
        <v>0</v>
      </c>
      <c r="CH18" s="168">
        <f t="shared" si="47"/>
        <v>0</v>
      </c>
      <c r="CI18" s="168">
        <f t="shared" si="48"/>
        <v>0</v>
      </c>
      <c r="CJ18" s="168">
        <f t="shared" si="49"/>
        <v>0</v>
      </c>
      <c r="CK18" s="168">
        <f t="shared" si="50"/>
        <v>0</v>
      </c>
      <c r="CL18" s="168">
        <f t="shared" si="51"/>
        <v>0</v>
      </c>
      <c r="CM18" s="168">
        <f t="shared" si="52"/>
        <v>0</v>
      </c>
      <c r="CN18" s="8"/>
      <c r="CO18" s="246"/>
    </row>
    <row r="19" spans="1:93" s="7" customFormat="1" ht="57" customHeight="1">
      <c r="A19" s="91"/>
      <c r="B19" s="161"/>
      <c r="C19" s="8"/>
      <c r="D19" s="254" t="s">
        <v>776</v>
      </c>
      <c r="E19" s="255"/>
      <c r="F19" s="403" t="s">
        <v>81</v>
      </c>
      <c r="G19" s="130" t="s">
        <v>25</v>
      </c>
      <c r="H19" s="130">
        <v>6</v>
      </c>
      <c r="I19" s="403" t="s">
        <v>437</v>
      </c>
      <c r="J19" s="429">
        <v>169</v>
      </c>
      <c r="K19" s="430"/>
      <c r="L19" s="431"/>
      <c r="M19" s="432"/>
      <c r="N19" s="430"/>
      <c r="O19" s="431"/>
      <c r="P19" s="433"/>
      <c r="Q19" s="433"/>
      <c r="R19" s="434"/>
      <c r="S19" s="434"/>
      <c r="T19" s="434"/>
      <c r="U19" s="435">
        <f t="shared" si="5"/>
        <v>0</v>
      </c>
      <c r="V19" s="8" t="str">
        <f t="shared" si="6"/>
        <v>No</v>
      </c>
      <c r="W19" s="256" t="str">
        <f t="shared" si="7"/>
        <v>No</v>
      </c>
      <c r="X19" s="5"/>
      <c r="Y19" s="118">
        <v>1</v>
      </c>
      <c r="Z19" s="119">
        <f t="shared" si="8"/>
        <v>0</v>
      </c>
      <c r="AB19" s="235">
        <v>3.05</v>
      </c>
      <c r="AC19" s="160">
        <f t="shared" si="9"/>
        <v>0</v>
      </c>
      <c r="AD19" s="159">
        <f t="shared" si="53"/>
        <v>0</v>
      </c>
      <c r="AE19" s="159">
        <f t="shared" si="10"/>
        <v>0</v>
      </c>
      <c r="AF19" s="159">
        <f t="shared" si="11"/>
        <v>0</v>
      </c>
      <c r="AG19" s="159">
        <f t="shared" si="12"/>
        <v>0</v>
      </c>
      <c r="AH19" s="159">
        <f t="shared" si="13"/>
        <v>0</v>
      </c>
      <c r="AI19" s="159">
        <f t="shared" si="54"/>
        <v>0</v>
      </c>
      <c r="AJ19" s="159">
        <f t="shared" si="55"/>
        <v>0</v>
      </c>
      <c r="AK19" s="159">
        <f t="shared" si="56"/>
        <v>0</v>
      </c>
      <c r="AL19" s="159">
        <f t="shared" si="57"/>
        <v>0</v>
      </c>
      <c r="AM19" s="159">
        <f t="shared" si="15"/>
        <v>0</v>
      </c>
      <c r="AN19" s="235">
        <v>1</v>
      </c>
      <c r="AO19" s="393">
        <v>24</v>
      </c>
      <c r="AP19" s="189">
        <f t="shared" si="16"/>
        <v>0</v>
      </c>
      <c r="AQ19" s="393"/>
      <c r="AR19" s="189">
        <f t="shared" si="17"/>
        <v>0</v>
      </c>
      <c r="AS19" s="393"/>
      <c r="AT19" s="189">
        <f t="shared" si="18"/>
        <v>0</v>
      </c>
      <c r="AU19" s="383">
        <v>5</v>
      </c>
      <c r="AV19" s="189">
        <f t="shared" si="19"/>
        <v>0</v>
      </c>
      <c r="AW19" s="383">
        <v>3</v>
      </c>
      <c r="AX19" s="189">
        <f t="shared" si="20"/>
        <v>0</v>
      </c>
      <c r="AY19" s="383"/>
      <c r="AZ19" s="189">
        <f t="shared" si="21"/>
        <v>0</v>
      </c>
      <c r="BA19" s="383"/>
      <c r="BB19" s="189">
        <f t="shared" si="22"/>
        <v>0</v>
      </c>
      <c r="BC19" s="383"/>
      <c r="BD19" s="189">
        <f t="shared" si="23"/>
        <v>0</v>
      </c>
      <c r="BE19" s="383"/>
      <c r="BF19" s="189">
        <f t="shared" si="24"/>
        <v>0</v>
      </c>
      <c r="BG19" s="383"/>
      <c r="BH19" s="189">
        <f t="shared" si="25"/>
        <v>0</v>
      </c>
      <c r="BI19" s="383"/>
      <c r="BJ19" s="189">
        <f t="shared" si="26"/>
        <v>0</v>
      </c>
      <c r="BK19" s="394"/>
      <c r="BL19" s="168">
        <f t="shared" si="27"/>
        <v>0</v>
      </c>
      <c r="BM19" s="168">
        <f t="shared" si="28"/>
        <v>0</v>
      </c>
      <c r="BN19" s="168">
        <f t="shared" si="29"/>
        <v>0</v>
      </c>
      <c r="BO19" s="168">
        <f t="shared" si="30"/>
        <v>0</v>
      </c>
      <c r="BP19" s="168">
        <f t="shared" si="31"/>
        <v>0</v>
      </c>
      <c r="BQ19" s="168">
        <f t="shared" si="32"/>
        <v>0</v>
      </c>
      <c r="BR19" s="168">
        <f t="shared" si="33"/>
        <v>0</v>
      </c>
      <c r="BS19" s="168">
        <f t="shared" si="34"/>
        <v>0</v>
      </c>
      <c r="BT19" s="395"/>
      <c r="BU19" s="374">
        <f t="shared" si="35"/>
        <v>0</v>
      </c>
      <c r="BV19" s="374">
        <f t="shared" si="36"/>
        <v>0</v>
      </c>
      <c r="BW19" s="395"/>
      <c r="BX19" s="168">
        <f t="shared" si="37"/>
        <v>0</v>
      </c>
      <c r="BY19" s="168">
        <f t="shared" si="38"/>
        <v>0</v>
      </c>
      <c r="BZ19" s="168">
        <f t="shared" si="39"/>
        <v>0</v>
      </c>
      <c r="CA19" s="168">
        <f t="shared" si="40"/>
        <v>0</v>
      </c>
      <c r="CB19" s="168">
        <f t="shared" si="41"/>
        <v>0</v>
      </c>
      <c r="CC19" s="168">
        <f t="shared" si="42"/>
        <v>0</v>
      </c>
      <c r="CD19" s="168">
        <f t="shared" si="43"/>
        <v>0</v>
      </c>
      <c r="CE19" s="168">
        <f t="shared" si="44"/>
        <v>0</v>
      </c>
      <c r="CF19" s="168">
        <f t="shared" si="45"/>
        <v>0</v>
      </c>
      <c r="CG19" s="168">
        <f t="shared" si="46"/>
        <v>0</v>
      </c>
      <c r="CH19" s="168">
        <f t="shared" si="47"/>
        <v>0</v>
      </c>
      <c r="CI19" s="168">
        <f t="shared" si="48"/>
        <v>0</v>
      </c>
      <c r="CJ19" s="168">
        <f t="shared" si="49"/>
        <v>0</v>
      </c>
      <c r="CK19" s="168">
        <f t="shared" si="50"/>
        <v>0</v>
      </c>
      <c r="CL19" s="168">
        <f t="shared" si="51"/>
        <v>0</v>
      </c>
      <c r="CM19" s="168">
        <f t="shared" si="52"/>
        <v>0</v>
      </c>
      <c r="CN19" s="8"/>
      <c r="CO19" s="246"/>
    </row>
    <row r="20" spans="1:93" s="7" customFormat="1" ht="57" customHeight="1">
      <c r="A20" s="91"/>
      <c r="B20" s="161"/>
      <c r="C20" s="8"/>
      <c r="D20" s="450" t="s">
        <v>777</v>
      </c>
      <c r="E20" s="451"/>
      <c r="F20" s="452" t="s">
        <v>81</v>
      </c>
      <c r="G20" s="453" t="s">
        <v>25</v>
      </c>
      <c r="H20" s="453">
        <v>8</v>
      </c>
      <c r="I20" s="452" t="s">
        <v>437</v>
      </c>
      <c r="J20" s="454">
        <v>181</v>
      </c>
      <c r="K20" s="455"/>
      <c r="L20" s="456"/>
      <c r="M20" s="457"/>
      <c r="N20" s="455"/>
      <c r="O20" s="456"/>
      <c r="P20" s="458"/>
      <c r="Q20" s="458"/>
      <c r="R20" s="459"/>
      <c r="S20" s="459"/>
      <c r="T20" s="459"/>
      <c r="U20" s="460">
        <f t="shared" si="5"/>
        <v>0</v>
      </c>
      <c r="V20" s="461" t="str">
        <f t="shared" si="6"/>
        <v>No</v>
      </c>
      <c r="W20" s="462" t="str">
        <f t="shared" si="7"/>
        <v>No</v>
      </c>
      <c r="X20" s="5"/>
      <c r="Y20" s="118">
        <v>1</v>
      </c>
      <c r="Z20" s="119">
        <f t="shared" si="8"/>
        <v>0</v>
      </c>
      <c r="AB20" s="235">
        <v>3.53</v>
      </c>
      <c r="AC20" s="160">
        <f t="shared" si="9"/>
        <v>0</v>
      </c>
      <c r="AD20" s="159">
        <f t="shared" si="53"/>
        <v>0</v>
      </c>
      <c r="AE20" s="159">
        <f t="shared" si="10"/>
        <v>0</v>
      </c>
      <c r="AF20" s="159">
        <f t="shared" si="11"/>
        <v>0</v>
      </c>
      <c r="AG20" s="159">
        <f t="shared" si="12"/>
        <v>0</v>
      </c>
      <c r="AH20" s="159">
        <f t="shared" si="13"/>
        <v>0</v>
      </c>
      <c r="AI20" s="159">
        <f t="shared" si="54"/>
        <v>0</v>
      </c>
      <c r="AJ20" s="159">
        <f t="shared" si="55"/>
        <v>0</v>
      </c>
      <c r="AK20" s="159">
        <f t="shared" si="56"/>
        <v>0</v>
      </c>
      <c r="AL20" s="159">
        <f t="shared" si="57"/>
        <v>0</v>
      </c>
      <c r="AM20" s="159">
        <f t="shared" si="15"/>
        <v>0</v>
      </c>
      <c r="AN20" s="235">
        <v>1</v>
      </c>
      <c r="AO20" s="393">
        <v>24</v>
      </c>
      <c r="AP20" s="189">
        <f t="shared" si="16"/>
        <v>0</v>
      </c>
      <c r="AQ20" s="393"/>
      <c r="AR20" s="189">
        <f t="shared" si="17"/>
        <v>0</v>
      </c>
      <c r="AS20" s="393"/>
      <c r="AT20" s="189">
        <f t="shared" si="18"/>
        <v>0</v>
      </c>
      <c r="AU20" s="383">
        <v>4</v>
      </c>
      <c r="AV20" s="189">
        <f t="shared" si="19"/>
        <v>0</v>
      </c>
      <c r="AW20" s="383">
        <v>3</v>
      </c>
      <c r="AX20" s="189">
        <f t="shared" si="20"/>
        <v>0</v>
      </c>
      <c r="AY20" s="383">
        <v>1</v>
      </c>
      <c r="AZ20" s="189">
        <f t="shared" si="21"/>
        <v>0</v>
      </c>
      <c r="BA20" s="383"/>
      <c r="BB20" s="189">
        <f t="shared" si="22"/>
        <v>0</v>
      </c>
      <c r="BC20" s="383"/>
      <c r="BD20" s="189">
        <f t="shared" si="23"/>
        <v>0</v>
      </c>
      <c r="BE20" s="383"/>
      <c r="BF20" s="189">
        <f t="shared" si="24"/>
        <v>0</v>
      </c>
      <c r="BG20" s="383"/>
      <c r="BH20" s="189">
        <f t="shared" si="25"/>
        <v>0</v>
      </c>
      <c r="BI20" s="383"/>
      <c r="BJ20" s="189">
        <f t="shared" si="26"/>
        <v>0</v>
      </c>
      <c r="BK20" s="394"/>
      <c r="BL20" s="168">
        <f t="shared" si="27"/>
        <v>0</v>
      </c>
      <c r="BM20" s="168">
        <f t="shared" si="28"/>
        <v>0</v>
      </c>
      <c r="BN20" s="168">
        <f t="shared" si="29"/>
        <v>0</v>
      </c>
      <c r="BO20" s="168">
        <f t="shared" si="30"/>
        <v>0</v>
      </c>
      <c r="BP20" s="168">
        <f t="shared" si="31"/>
        <v>0</v>
      </c>
      <c r="BQ20" s="168">
        <f t="shared" si="32"/>
        <v>0</v>
      </c>
      <c r="BR20" s="168">
        <f t="shared" si="33"/>
        <v>0</v>
      </c>
      <c r="BS20" s="168">
        <f t="shared" si="34"/>
        <v>0</v>
      </c>
      <c r="BT20" s="395"/>
      <c r="BU20" s="374">
        <f t="shared" si="35"/>
        <v>0</v>
      </c>
      <c r="BV20" s="374">
        <f t="shared" si="36"/>
        <v>0</v>
      </c>
      <c r="BW20" s="395"/>
      <c r="BX20" s="168">
        <f t="shared" si="37"/>
        <v>0</v>
      </c>
      <c r="BY20" s="168">
        <f t="shared" si="38"/>
        <v>0</v>
      </c>
      <c r="BZ20" s="168">
        <f t="shared" si="39"/>
        <v>0</v>
      </c>
      <c r="CA20" s="168">
        <f t="shared" si="40"/>
        <v>0</v>
      </c>
      <c r="CB20" s="168">
        <f t="shared" si="41"/>
        <v>0</v>
      </c>
      <c r="CC20" s="168">
        <f t="shared" si="42"/>
        <v>0</v>
      </c>
      <c r="CD20" s="168">
        <f t="shared" si="43"/>
        <v>0</v>
      </c>
      <c r="CE20" s="168">
        <f t="shared" si="44"/>
        <v>0</v>
      </c>
      <c r="CF20" s="168">
        <f t="shared" si="45"/>
        <v>0</v>
      </c>
      <c r="CG20" s="168">
        <f t="shared" si="46"/>
        <v>0</v>
      </c>
      <c r="CH20" s="168">
        <f t="shared" si="47"/>
        <v>0</v>
      </c>
      <c r="CI20" s="168">
        <f t="shared" si="48"/>
        <v>0</v>
      </c>
      <c r="CJ20" s="168">
        <f t="shared" si="49"/>
        <v>0</v>
      </c>
      <c r="CK20" s="168">
        <f t="shared" si="50"/>
        <v>0</v>
      </c>
      <c r="CL20" s="168">
        <f t="shared" si="51"/>
        <v>0</v>
      </c>
      <c r="CM20" s="168">
        <f t="shared" si="52"/>
        <v>0</v>
      </c>
      <c r="CN20" s="8"/>
      <c r="CO20" s="246"/>
    </row>
    <row r="21" spans="1:93" s="5" customFormat="1" ht="57" customHeight="1">
      <c r="A21" s="8"/>
      <c r="B21" s="161"/>
      <c r="C21" s="8"/>
      <c r="D21" s="135" t="s">
        <v>778</v>
      </c>
      <c r="E21" s="237"/>
      <c r="F21" s="140" t="s">
        <v>81</v>
      </c>
      <c r="G21" s="92" t="s">
        <v>25</v>
      </c>
      <c r="H21" s="92">
        <v>8</v>
      </c>
      <c r="I21" s="140" t="s">
        <v>437</v>
      </c>
      <c r="J21" s="200">
        <v>243</v>
      </c>
      <c r="K21" s="332"/>
      <c r="L21" s="338"/>
      <c r="M21" s="341"/>
      <c r="N21" s="332"/>
      <c r="O21" s="338"/>
      <c r="P21" s="347"/>
      <c r="Q21" s="347"/>
      <c r="R21" s="333"/>
      <c r="S21" s="333"/>
      <c r="T21" s="333"/>
      <c r="U21" s="316">
        <f t="shared" si="5"/>
        <v>0</v>
      </c>
      <c r="V21" s="91" t="str">
        <f t="shared" si="6"/>
        <v>No</v>
      </c>
      <c r="W21" s="238" t="str">
        <f t="shared" si="7"/>
        <v>No</v>
      </c>
      <c r="Y21" s="118">
        <v>1</v>
      </c>
      <c r="Z21" s="119">
        <f t="shared" si="8"/>
        <v>0</v>
      </c>
      <c r="AB21" s="235">
        <v>6.62</v>
      </c>
      <c r="AC21" s="160">
        <f t="shared" si="9"/>
        <v>0</v>
      </c>
      <c r="AD21" s="159">
        <f t="shared" si="53"/>
        <v>0</v>
      </c>
      <c r="AE21" s="159">
        <f t="shared" si="10"/>
        <v>0</v>
      </c>
      <c r="AF21" s="159">
        <f t="shared" si="11"/>
        <v>0</v>
      </c>
      <c r="AG21" s="159">
        <f t="shared" si="12"/>
        <v>0</v>
      </c>
      <c r="AH21" s="159">
        <f t="shared" si="13"/>
        <v>0</v>
      </c>
      <c r="AI21" s="159">
        <f t="shared" si="54"/>
        <v>0</v>
      </c>
      <c r="AJ21" s="159">
        <f t="shared" si="55"/>
        <v>0</v>
      </c>
      <c r="AK21" s="159">
        <f t="shared" si="56"/>
        <v>0</v>
      </c>
      <c r="AL21" s="159">
        <f t="shared" si="57"/>
        <v>0</v>
      </c>
      <c r="AM21" s="159">
        <f t="shared" si="15"/>
        <v>0</v>
      </c>
      <c r="AN21" s="235">
        <v>1</v>
      </c>
      <c r="AO21" s="393">
        <v>16</v>
      </c>
      <c r="AP21" s="189">
        <f t="shared" si="16"/>
        <v>0</v>
      </c>
      <c r="AQ21" s="393"/>
      <c r="AR21" s="189">
        <f t="shared" si="17"/>
        <v>0</v>
      </c>
      <c r="AS21" s="393"/>
      <c r="AT21" s="189">
        <f t="shared" si="18"/>
        <v>0</v>
      </c>
      <c r="AU21" s="383"/>
      <c r="AV21" s="189">
        <f t="shared" si="19"/>
        <v>0</v>
      </c>
      <c r="AW21" s="383"/>
      <c r="AX21" s="189">
        <f t="shared" si="20"/>
        <v>0</v>
      </c>
      <c r="AY21" s="383">
        <v>4</v>
      </c>
      <c r="AZ21" s="189">
        <f t="shared" si="21"/>
        <v>0</v>
      </c>
      <c r="BA21" s="383">
        <v>1</v>
      </c>
      <c r="BB21" s="189">
        <f t="shared" si="22"/>
        <v>0</v>
      </c>
      <c r="BC21" s="383"/>
      <c r="BD21" s="189">
        <f t="shared" si="23"/>
        <v>0</v>
      </c>
      <c r="BE21" s="383"/>
      <c r="BF21" s="189">
        <f t="shared" si="24"/>
        <v>0</v>
      </c>
      <c r="BG21" s="383"/>
      <c r="BH21" s="189">
        <f t="shared" si="25"/>
        <v>0</v>
      </c>
      <c r="BI21" s="383"/>
      <c r="BJ21" s="189">
        <f t="shared" si="26"/>
        <v>0</v>
      </c>
      <c r="BK21" s="394"/>
      <c r="BL21" s="168">
        <f t="shared" si="27"/>
        <v>0</v>
      </c>
      <c r="BM21" s="168">
        <f t="shared" si="28"/>
        <v>0</v>
      </c>
      <c r="BN21" s="168">
        <f t="shared" si="29"/>
        <v>0</v>
      </c>
      <c r="BO21" s="168">
        <f t="shared" si="30"/>
        <v>0</v>
      </c>
      <c r="BP21" s="168">
        <f t="shared" si="31"/>
        <v>0</v>
      </c>
      <c r="BQ21" s="168">
        <f t="shared" si="32"/>
        <v>0</v>
      </c>
      <c r="BR21" s="168">
        <f t="shared" si="33"/>
        <v>0</v>
      </c>
      <c r="BS21" s="168">
        <f t="shared" si="34"/>
        <v>0</v>
      </c>
      <c r="BT21" s="395"/>
      <c r="BU21" s="374">
        <f t="shared" si="35"/>
        <v>0</v>
      </c>
      <c r="BV21" s="374">
        <f t="shared" si="36"/>
        <v>0</v>
      </c>
      <c r="BW21" s="395"/>
      <c r="BX21" s="168">
        <f t="shared" si="37"/>
        <v>0</v>
      </c>
      <c r="BY21" s="168">
        <f t="shared" si="38"/>
        <v>0</v>
      </c>
      <c r="BZ21" s="168">
        <f t="shared" si="39"/>
        <v>0</v>
      </c>
      <c r="CA21" s="168">
        <f t="shared" si="40"/>
        <v>0</v>
      </c>
      <c r="CB21" s="168">
        <f t="shared" si="41"/>
        <v>0</v>
      </c>
      <c r="CC21" s="168">
        <f t="shared" si="42"/>
        <v>0</v>
      </c>
      <c r="CD21" s="168">
        <f t="shared" si="43"/>
        <v>0</v>
      </c>
      <c r="CE21" s="168">
        <f t="shared" si="44"/>
        <v>0</v>
      </c>
      <c r="CF21" s="168">
        <f t="shared" si="45"/>
        <v>0</v>
      </c>
      <c r="CG21" s="168">
        <f t="shared" si="46"/>
        <v>0</v>
      </c>
      <c r="CH21" s="168">
        <f t="shared" si="47"/>
        <v>0</v>
      </c>
      <c r="CI21" s="168">
        <f t="shared" si="48"/>
        <v>0</v>
      </c>
      <c r="CJ21" s="168">
        <f t="shared" si="49"/>
        <v>0</v>
      </c>
      <c r="CK21" s="168">
        <f t="shared" si="50"/>
        <v>0</v>
      </c>
      <c r="CL21" s="168">
        <f t="shared" si="51"/>
        <v>0</v>
      </c>
      <c r="CM21" s="168">
        <f t="shared" si="52"/>
        <v>0</v>
      </c>
      <c r="CN21" s="8"/>
    </row>
    <row r="22" spans="1:93" s="7" customFormat="1" ht="57" customHeight="1">
      <c r="A22" s="91"/>
      <c r="B22" s="161"/>
      <c r="C22" s="8"/>
      <c r="D22" s="450" t="s">
        <v>779</v>
      </c>
      <c r="E22" s="451"/>
      <c r="F22" s="452" t="s">
        <v>81</v>
      </c>
      <c r="G22" s="453" t="s">
        <v>25</v>
      </c>
      <c r="H22" s="453">
        <v>5</v>
      </c>
      <c r="I22" s="452" t="s">
        <v>437</v>
      </c>
      <c r="J22" s="454">
        <v>190</v>
      </c>
      <c r="K22" s="455"/>
      <c r="L22" s="456"/>
      <c r="M22" s="457"/>
      <c r="N22" s="455"/>
      <c r="O22" s="456"/>
      <c r="P22" s="458"/>
      <c r="Q22" s="458"/>
      <c r="R22" s="459"/>
      <c r="S22" s="459"/>
      <c r="T22" s="459"/>
      <c r="U22" s="460">
        <f t="shared" si="5"/>
        <v>0</v>
      </c>
      <c r="V22" s="461" t="str">
        <f t="shared" si="6"/>
        <v>No</v>
      </c>
      <c r="W22" s="462" t="str">
        <f t="shared" si="7"/>
        <v>No</v>
      </c>
      <c r="X22" s="5"/>
      <c r="Y22" s="118">
        <v>1</v>
      </c>
      <c r="Z22" s="119">
        <f t="shared" si="8"/>
        <v>0</v>
      </c>
      <c r="AB22" s="235">
        <v>4</v>
      </c>
      <c r="AC22" s="160">
        <f t="shared" si="9"/>
        <v>0</v>
      </c>
      <c r="AD22" s="159">
        <f t="shared" si="53"/>
        <v>0</v>
      </c>
      <c r="AE22" s="159">
        <f t="shared" si="10"/>
        <v>0</v>
      </c>
      <c r="AF22" s="159">
        <f t="shared" si="11"/>
        <v>0</v>
      </c>
      <c r="AG22" s="159">
        <f t="shared" si="12"/>
        <v>0</v>
      </c>
      <c r="AH22" s="159">
        <f t="shared" si="13"/>
        <v>0</v>
      </c>
      <c r="AI22" s="159">
        <f t="shared" si="54"/>
        <v>0</v>
      </c>
      <c r="AJ22" s="159">
        <f t="shared" si="55"/>
        <v>0</v>
      </c>
      <c r="AK22" s="159">
        <f t="shared" si="56"/>
        <v>0</v>
      </c>
      <c r="AL22" s="159">
        <f t="shared" si="57"/>
        <v>0</v>
      </c>
      <c r="AM22" s="159">
        <f t="shared" si="15"/>
        <v>0</v>
      </c>
      <c r="AN22" s="235">
        <v>1</v>
      </c>
      <c r="AO22" s="393">
        <v>15</v>
      </c>
      <c r="AP22" s="189">
        <f t="shared" si="16"/>
        <v>0</v>
      </c>
      <c r="AQ22" s="393"/>
      <c r="AR22" s="189">
        <f t="shared" si="17"/>
        <v>0</v>
      </c>
      <c r="AS22" s="393"/>
      <c r="AT22" s="189">
        <f t="shared" si="18"/>
        <v>0</v>
      </c>
      <c r="AU22" s="383"/>
      <c r="AV22" s="189">
        <f t="shared" si="19"/>
        <v>0</v>
      </c>
      <c r="AW22" s="383"/>
      <c r="AX22" s="189">
        <f t="shared" si="20"/>
        <v>0</v>
      </c>
      <c r="AY22" s="383">
        <v>1</v>
      </c>
      <c r="AZ22" s="189">
        <f t="shared" si="21"/>
        <v>0</v>
      </c>
      <c r="BA22" s="383">
        <v>4</v>
      </c>
      <c r="BB22" s="189">
        <f t="shared" si="22"/>
        <v>0</v>
      </c>
      <c r="BC22" s="383"/>
      <c r="BD22" s="189">
        <f t="shared" si="23"/>
        <v>0</v>
      </c>
      <c r="BE22" s="383"/>
      <c r="BF22" s="189">
        <f t="shared" si="24"/>
        <v>0</v>
      </c>
      <c r="BG22" s="383"/>
      <c r="BH22" s="189">
        <f t="shared" si="25"/>
        <v>0</v>
      </c>
      <c r="BI22" s="383"/>
      <c r="BJ22" s="189">
        <f t="shared" si="26"/>
        <v>0</v>
      </c>
      <c r="BK22" s="394"/>
      <c r="BL22" s="168">
        <f t="shared" si="27"/>
        <v>0</v>
      </c>
      <c r="BM22" s="168">
        <f t="shared" si="28"/>
        <v>0</v>
      </c>
      <c r="BN22" s="168">
        <f t="shared" si="29"/>
        <v>0</v>
      </c>
      <c r="BO22" s="168">
        <f t="shared" si="30"/>
        <v>0</v>
      </c>
      <c r="BP22" s="168">
        <f t="shared" si="31"/>
        <v>0</v>
      </c>
      <c r="BQ22" s="168">
        <f t="shared" si="32"/>
        <v>0</v>
      </c>
      <c r="BR22" s="168">
        <f t="shared" si="33"/>
        <v>0</v>
      </c>
      <c r="BS22" s="168">
        <f t="shared" si="34"/>
        <v>0</v>
      </c>
      <c r="BT22" s="395"/>
      <c r="BU22" s="374">
        <f t="shared" si="35"/>
        <v>0</v>
      </c>
      <c r="BV22" s="374">
        <f t="shared" si="36"/>
        <v>0</v>
      </c>
      <c r="BW22" s="395"/>
      <c r="BX22" s="168">
        <f t="shared" si="37"/>
        <v>0</v>
      </c>
      <c r="BY22" s="168">
        <f t="shared" si="38"/>
        <v>0</v>
      </c>
      <c r="BZ22" s="168">
        <f t="shared" si="39"/>
        <v>0</v>
      </c>
      <c r="CA22" s="168">
        <f t="shared" si="40"/>
        <v>0</v>
      </c>
      <c r="CB22" s="168">
        <f t="shared" si="41"/>
        <v>0</v>
      </c>
      <c r="CC22" s="168">
        <f t="shared" si="42"/>
        <v>0</v>
      </c>
      <c r="CD22" s="168">
        <f t="shared" si="43"/>
        <v>0</v>
      </c>
      <c r="CE22" s="168">
        <f t="shared" si="44"/>
        <v>0</v>
      </c>
      <c r="CF22" s="168">
        <f t="shared" si="45"/>
        <v>0</v>
      </c>
      <c r="CG22" s="168">
        <f t="shared" si="46"/>
        <v>0</v>
      </c>
      <c r="CH22" s="168">
        <f t="shared" si="47"/>
        <v>0</v>
      </c>
      <c r="CI22" s="168">
        <f t="shared" si="48"/>
        <v>0</v>
      </c>
      <c r="CJ22" s="168">
        <f t="shared" si="49"/>
        <v>0</v>
      </c>
      <c r="CK22" s="168">
        <f t="shared" si="50"/>
        <v>0</v>
      </c>
      <c r="CL22" s="168">
        <f t="shared" si="51"/>
        <v>0</v>
      </c>
      <c r="CM22" s="168">
        <f t="shared" si="52"/>
        <v>0</v>
      </c>
      <c r="CN22" s="8"/>
    </row>
    <row r="23" spans="1:93" s="5" customFormat="1" ht="57" customHeight="1">
      <c r="A23" s="8"/>
      <c r="B23" s="161"/>
      <c r="C23" s="8"/>
      <c r="D23" s="135" t="s">
        <v>780</v>
      </c>
      <c r="E23" s="237"/>
      <c r="F23" s="140" t="s">
        <v>81</v>
      </c>
      <c r="G23" s="92" t="s">
        <v>25</v>
      </c>
      <c r="H23" s="92">
        <v>5</v>
      </c>
      <c r="I23" s="140" t="s">
        <v>437</v>
      </c>
      <c r="J23" s="200">
        <v>218</v>
      </c>
      <c r="K23" s="332"/>
      <c r="L23" s="338"/>
      <c r="M23" s="341"/>
      <c r="N23" s="332"/>
      <c r="O23" s="338"/>
      <c r="P23" s="347"/>
      <c r="Q23" s="347"/>
      <c r="R23" s="333"/>
      <c r="S23" s="333"/>
      <c r="T23" s="333"/>
      <c r="U23" s="316">
        <f t="shared" si="5"/>
        <v>0</v>
      </c>
      <c r="V23" s="91" t="str">
        <f t="shared" si="6"/>
        <v>No</v>
      </c>
      <c r="W23" s="238" t="str">
        <f t="shared" si="7"/>
        <v>No</v>
      </c>
      <c r="Y23" s="118">
        <v>1</v>
      </c>
      <c r="Z23" s="119">
        <f t="shared" si="8"/>
        <v>0</v>
      </c>
      <c r="AB23" s="235">
        <v>5.38</v>
      </c>
      <c r="AC23" s="160">
        <f t="shared" si="9"/>
        <v>0</v>
      </c>
      <c r="AD23" s="159">
        <f t="shared" si="53"/>
        <v>0</v>
      </c>
      <c r="AE23" s="159">
        <f t="shared" si="10"/>
        <v>0</v>
      </c>
      <c r="AF23" s="159">
        <f t="shared" si="11"/>
        <v>0</v>
      </c>
      <c r="AG23" s="159">
        <f t="shared" si="12"/>
        <v>0</v>
      </c>
      <c r="AH23" s="159">
        <f t="shared" si="13"/>
        <v>0</v>
      </c>
      <c r="AI23" s="159">
        <f t="shared" si="54"/>
        <v>0</v>
      </c>
      <c r="AJ23" s="159">
        <f t="shared" si="55"/>
        <v>0</v>
      </c>
      <c r="AK23" s="159">
        <f t="shared" si="56"/>
        <v>0</v>
      </c>
      <c r="AL23" s="159">
        <f t="shared" si="57"/>
        <v>0</v>
      </c>
      <c r="AM23" s="159">
        <f t="shared" si="15"/>
        <v>0</v>
      </c>
      <c r="AN23" s="235">
        <v>1</v>
      </c>
      <c r="AO23" s="393">
        <v>10</v>
      </c>
      <c r="AP23" s="189">
        <f t="shared" si="16"/>
        <v>0</v>
      </c>
      <c r="AQ23" s="393"/>
      <c r="AR23" s="189">
        <f t="shared" si="17"/>
        <v>0</v>
      </c>
      <c r="AS23" s="393"/>
      <c r="AT23" s="189">
        <f t="shared" si="18"/>
        <v>0</v>
      </c>
      <c r="AU23" s="383"/>
      <c r="AV23" s="189">
        <f t="shared" si="19"/>
        <v>0</v>
      </c>
      <c r="AW23" s="383"/>
      <c r="AX23" s="189">
        <f t="shared" si="20"/>
        <v>0</v>
      </c>
      <c r="AY23" s="383">
        <v>5</v>
      </c>
      <c r="AZ23" s="189">
        <f t="shared" si="21"/>
        <v>0</v>
      </c>
      <c r="BA23" s="383"/>
      <c r="BB23" s="189">
        <f t="shared" si="22"/>
        <v>0</v>
      </c>
      <c r="BC23" s="383"/>
      <c r="BD23" s="189">
        <f t="shared" si="23"/>
        <v>0</v>
      </c>
      <c r="BE23" s="383"/>
      <c r="BF23" s="189">
        <f t="shared" si="24"/>
        <v>0</v>
      </c>
      <c r="BG23" s="383"/>
      <c r="BH23" s="189">
        <f t="shared" si="25"/>
        <v>0</v>
      </c>
      <c r="BI23" s="383"/>
      <c r="BJ23" s="189">
        <f t="shared" si="26"/>
        <v>0</v>
      </c>
      <c r="BK23" s="394"/>
      <c r="BL23" s="168">
        <f t="shared" si="27"/>
        <v>0</v>
      </c>
      <c r="BM23" s="168">
        <f t="shared" si="28"/>
        <v>0</v>
      </c>
      <c r="BN23" s="168">
        <f t="shared" si="29"/>
        <v>0</v>
      </c>
      <c r="BO23" s="168">
        <f t="shared" si="30"/>
        <v>0</v>
      </c>
      <c r="BP23" s="168">
        <f t="shared" si="31"/>
        <v>0</v>
      </c>
      <c r="BQ23" s="168">
        <f t="shared" si="32"/>
        <v>0</v>
      </c>
      <c r="BR23" s="168">
        <f t="shared" si="33"/>
        <v>0</v>
      </c>
      <c r="BS23" s="168">
        <f t="shared" si="34"/>
        <v>0</v>
      </c>
      <c r="BT23" s="395"/>
      <c r="BU23" s="374">
        <f t="shared" si="35"/>
        <v>0</v>
      </c>
      <c r="BV23" s="374">
        <f t="shared" si="36"/>
        <v>0</v>
      </c>
      <c r="BW23" s="395"/>
      <c r="BX23" s="168">
        <f t="shared" si="37"/>
        <v>0</v>
      </c>
      <c r="BY23" s="168">
        <f t="shared" si="38"/>
        <v>0</v>
      </c>
      <c r="BZ23" s="168">
        <f t="shared" si="39"/>
        <v>0</v>
      </c>
      <c r="CA23" s="168">
        <f t="shared" si="40"/>
        <v>0</v>
      </c>
      <c r="CB23" s="168">
        <f t="shared" si="41"/>
        <v>0</v>
      </c>
      <c r="CC23" s="168">
        <f t="shared" si="42"/>
        <v>0</v>
      </c>
      <c r="CD23" s="168">
        <f t="shared" si="43"/>
        <v>0</v>
      </c>
      <c r="CE23" s="168">
        <f t="shared" si="44"/>
        <v>0</v>
      </c>
      <c r="CF23" s="168">
        <f t="shared" si="45"/>
        <v>0</v>
      </c>
      <c r="CG23" s="168">
        <f t="shared" si="46"/>
        <v>0</v>
      </c>
      <c r="CH23" s="168">
        <f t="shared" si="47"/>
        <v>0</v>
      </c>
      <c r="CI23" s="168">
        <f t="shared" si="48"/>
        <v>0</v>
      </c>
      <c r="CJ23" s="168">
        <f t="shared" si="49"/>
        <v>0</v>
      </c>
      <c r="CK23" s="168">
        <f t="shared" si="50"/>
        <v>0</v>
      </c>
      <c r="CL23" s="168">
        <f t="shared" si="51"/>
        <v>0</v>
      </c>
      <c r="CM23" s="168">
        <f t="shared" si="52"/>
        <v>0</v>
      </c>
      <c r="CN23" s="8"/>
    </row>
    <row r="24" spans="1:93" s="5" customFormat="1" ht="57" customHeight="1">
      <c r="A24" s="8"/>
      <c r="B24" s="161"/>
      <c r="C24" s="8"/>
      <c r="D24" s="450" t="s">
        <v>781</v>
      </c>
      <c r="E24" s="451"/>
      <c r="F24" s="452" t="s">
        <v>81</v>
      </c>
      <c r="G24" s="453" t="s">
        <v>73</v>
      </c>
      <c r="H24" s="453">
        <v>3</v>
      </c>
      <c r="I24" s="452" t="s">
        <v>437</v>
      </c>
      <c r="J24" s="454">
        <v>189</v>
      </c>
      <c r="K24" s="455"/>
      <c r="L24" s="456"/>
      <c r="M24" s="457"/>
      <c r="N24" s="455"/>
      <c r="O24" s="456"/>
      <c r="P24" s="458"/>
      <c r="Q24" s="458"/>
      <c r="R24" s="459"/>
      <c r="S24" s="459"/>
      <c r="T24" s="459"/>
      <c r="U24" s="460">
        <f t="shared" si="5"/>
        <v>0</v>
      </c>
      <c r="V24" s="461" t="str">
        <f t="shared" si="6"/>
        <v>No</v>
      </c>
      <c r="W24" s="462" t="str">
        <f t="shared" si="7"/>
        <v>No</v>
      </c>
      <c r="Y24" s="118">
        <v>1</v>
      </c>
      <c r="Z24" s="119">
        <f t="shared" si="8"/>
        <v>0</v>
      </c>
      <c r="AB24" s="235">
        <v>4.21</v>
      </c>
      <c r="AC24" s="160">
        <f t="shared" si="9"/>
        <v>0</v>
      </c>
      <c r="AD24" s="159">
        <f t="shared" si="53"/>
        <v>0</v>
      </c>
      <c r="AE24" s="159">
        <f t="shared" si="10"/>
        <v>0</v>
      </c>
      <c r="AF24" s="159">
        <f t="shared" si="11"/>
        <v>0</v>
      </c>
      <c r="AG24" s="159">
        <f t="shared" si="12"/>
        <v>0</v>
      </c>
      <c r="AH24" s="159">
        <f t="shared" si="13"/>
        <v>0</v>
      </c>
      <c r="AI24" s="159">
        <f t="shared" si="54"/>
        <v>0</v>
      </c>
      <c r="AJ24" s="159">
        <f t="shared" si="55"/>
        <v>0</v>
      </c>
      <c r="AK24" s="159">
        <f t="shared" si="56"/>
        <v>0</v>
      </c>
      <c r="AL24" s="159">
        <f t="shared" si="57"/>
        <v>0</v>
      </c>
      <c r="AM24" s="159">
        <f t="shared" si="15"/>
        <v>0</v>
      </c>
      <c r="AN24" s="235">
        <v>1</v>
      </c>
      <c r="AO24" s="393">
        <v>9</v>
      </c>
      <c r="AP24" s="189">
        <f t="shared" si="16"/>
        <v>0</v>
      </c>
      <c r="AQ24" s="393"/>
      <c r="AR24" s="189">
        <f t="shared" si="17"/>
        <v>0</v>
      </c>
      <c r="AS24" s="393"/>
      <c r="AT24" s="189">
        <f t="shared" si="18"/>
        <v>0</v>
      </c>
      <c r="AU24" s="383"/>
      <c r="AV24" s="189">
        <f t="shared" si="19"/>
        <v>0</v>
      </c>
      <c r="AW24" s="383">
        <v>1</v>
      </c>
      <c r="AX24" s="189">
        <f t="shared" si="20"/>
        <v>0</v>
      </c>
      <c r="AY24" s="383">
        <v>2</v>
      </c>
      <c r="AZ24" s="189">
        <f t="shared" si="21"/>
        <v>0</v>
      </c>
      <c r="BA24" s="383"/>
      <c r="BB24" s="189">
        <f t="shared" si="22"/>
        <v>0</v>
      </c>
      <c r="BC24" s="383"/>
      <c r="BD24" s="189">
        <f t="shared" si="23"/>
        <v>0</v>
      </c>
      <c r="BE24" s="383"/>
      <c r="BF24" s="189">
        <f t="shared" si="24"/>
        <v>0</v>
      </c>
      <c r="BG24" s="383"/>
      <c r="BH24" s="189">
        <f t="shared" si="25"/>
        <v>0</v>
      </c>
      <c r="BI24" s="383"/>
      <c r="BJ24" s="189">
        <f t="shared" si="26"/>
        <v>0</v>
      </c>
      <c r="BK24" s="394"/>
      <c r="BL24" s="168">
        <f t="shared" si="27"/>
        <v>0</v>
      </c>
      <c r="BM24" s="168">
        <f t="shared" si="28"/>
        <v>0</v>
      </c>
      <c r="BN24" s="168">
        <f t="shared" si="29"/>
        <v>0</v>
      </c>
      <c r="BO24" s="168">
        <f t="shared" si="30"/>
        <v>0</v>
      </c>
      <c r="BP24" s="168">
        <f t="shared" si="31"/>
        <v>0</v>
      </c>
      <c r="BQ24" s="168">
        <f t="shared" si="32"/>
        <v>0</v>
      </c>
      <c r="BR24" s="168">
        <f t="shared" si="33"/>
        <v>0</v>
      </c>
      <c r="BS24" s="168">
        <f t="shared" si="34"/>
        <v>0</v>
      </c>
      <c r="BT24" s="395"/>
      <c r="BU24" s="374">
        <f t="shared" si="35"/>
        <v>0</v>
      </c>
      <c r="BV24" s="374">
        <f t="shared" si="36"/>
        <v>0</v>
      </c>
      <c r="BW24" s="395"/>
      <c r="BX24" s="168">
        <f t="shared" si="37"/>
        <v>0</v>
      </c>
      <c r="BY24" s="168">
        <f t="shared" si="38"/>
        <v>0</v>
      </c>
      <c r="BZ24" s="168">
        <f t="shared" si="39"/>
        <v>0</v>
      </c>
      <c r="CA24" s="168">
        <f t="shared" si="40"/>
        <v>0</v>
      </c>
      <c r="CB24" s="168">
        <f t="shared" si="41"/>
        <v>0</v>
      </c>
      <c r="CC24" s="168">
        <f t="shared" si="42"/>
        <v>0</v>
      </c>
      <c r="CD24" s="168">
        <f t="shared" si="43"/>
        <v>0</v>
      </c>
      <c r="CE24" s="168">
        <f t="shared" si="44"/>
        <v>0</v>
      </c>
      <c r="CF24" s="168">
        <f t="shared" si="45"/>
        <v>0</v>
      </c>
      <c r="CG24" s="168">
        <f t="shared" si="46"/>
        <v>0</v>
      </c>
      <c r="CH24" s="168">
        <f t="shared" si="47"/>
        <v>0</v>
      </c>
      <c r="CI24" s="168">
        <f t="shared" si="48"/>
        <v>0</v>
      </c>
      <c r="CJ24" s="168">
        <f t="shared" si="49"/>
        <v>0</v>
      </c>
      <c r="CK24" s="168">
        <f t="shared" si="50"/>
        <v>0</v>
      </c>
      <c r="CL24" s="168">
        <f t="shared" si="51"/>
        <v>0</v>
      </c>
      <c r="CM24" s="168">
        <f t="shared" si="52"/>
        <v>0</v>
      </c>
      <c r="CN24" s="8"/>
    </row>
    <row r="25" spans="1:93" s="7" customFormat="1" ht="57" customHeight="1">
      <c r="A25" s="91"/>
      <c r="B25" s="161"/>
      <c r="C25" s="8"/>
      <c r="D25" s="254" t="s">
        <v>782</v>
      </c>
      <c r="E25" s="255"/>
      <c r="F25" s="403" t="s">
        <v>81</v>
      </c>
      <c r="G25" s="130" t="s">
        <v>73</v>
      </c>
      <c r="H25" s="130">
        <v>2</v>
      </c>
      <c r="I25" s="403" t="s">
        <v>437</v>
      </c>
      <c r="J25" s="429">
        <v>208</v>
      </c>
      <c r="K25" s="430"/>
      <c r="L25" s="431"/>
      <c r="M25" s="432"/>
      <c r="N25" s="430"/>
      <c r="O25" s="431"/>
      <c r="P25" s="433"/>
      <c r="Q25" s="433"/>
      <c r="R25" s="434"/>
      <c r="S25" s="434"/>
      <c r="T25" s="434"/>
      <c r="U25" s="435">
        <f t="shared" si="5"/>
        <v>0</v>
      </c>
      <c r="V25" s="8" t="str">
        <f t="shared" si="6"/>
        <v>No</v>
      </c>
      <c r="W25" s="256" t="str">
        <f t="shared" si="7"/>
        <v>No</v>
      </c>
      <c r="X25" s="5"/>
      <c r="Y25" s="118">
        <v>1</v>
      </c>
      <c r="Z25" s="119">
        <f t="shared" si="8"/>
        <v>0</v>
      </c>
      <c r="AB25" s="235">
        <v>5.18</v>
      </c>
      <c r="AC25" s="160">
        <f t="shared" si="9"/>
        <v>0</v>
      </c>
      <c r="AD25" s="159">
        <f t="shared" si="53"/>
        <v>0</v>
      </c>
      <c r="AE25" s="159">
        <f t="shared" si="10"/>
        <v>0</v>
      </c>
      <c r="AF25" s="159">
        <f t="shared" si="11"/>
        <v>0</v>
      </c>
      <c r="AG25" s="159">
        <f t="shared" si="12"/>
        <v>0</v>
      </c>
      <c r="AH25" s="159">
        <f t="shared" si="13"/>
        <v>0</v>
      </c>
      <c r="AI25" s="159">
        <f t="shared" si="54"/>
        <v>0</v>
      </c>
      <c r="AJ25" s="159">
        <f t="shared" si="55"/>
        <v>0</v>
      </c>
      <c r="AK25" s="159">
        <f t="shared" si="56"/>
        <v>0</v>
      </c>
      <c r="AL25" s="159">
        <f t="shared" si="57"/>
        <v>0</v>
      </c>
      <c r="AM25" s="159">
        <f t="shared" si="15"/>
        <v>0</v>
      </c>
      <c r="AN25" s="235">
        <v>1</v>
      </c>
      <c r="AO25" s="393">
        <v>4</v>
      </c>
      <c r="AP25" s="189">
        <f t="shared" si="16"/>
        <v>0</v>
      </c>
      <c r="AQ25" s="393"/>
      <c r="AR25" s="189">
        <f t="shared" si="17"/>
        <v>0</v>
      </c>
      <c r="AS25" s="393"/>
      <c r="AT25" s="189">
        <f t="shared" si="18"/>
        <v>0</v>
      </c>
      <c r="AU25" s="383"/>
      <c r="AV25" s="189">
        <f t="shared" si="19"/>
        <v>0</v>
      </c>
      <c r="AW25" s="383"/>
      <c r="AX25" s="189">
        <f t="shared" si="20"/>
        <v>0</v>
      </c>
      <c r="AY25" s="383"/>
      <c r="AZ25" s="189">
        <f t="shared" si="21"/>
        <v>0</v>
      </c>
      <c r="BA25" s="383"/>
      <c r="BB25" s="189">
        <f t="shared" si="22"/>
        <v>0</v>
      </c>
      <c r="BC25" s="383">
        <v>2</v>
      </c>
      <c r="BD25" s="189">
        <f t="shared" si="23"/>
        <v>0</v>
      </c>
      <c r="BE25" s="383"/>
      <c r="BF25" s="189">
        <f t="shared" si="24"/>
        <v>0</v>
      </c>
      <c r="BG25" s="383"/>
      <c r="BH25" s="189">
        <f t="shared" si="25"/>
        <v>0</v>
      </c>
      <c r="BI25" s="383"/>
      <c r="BJ25" s="189">
        <f t="shared" si="26"/>
        <v>0</v>
      </c>
      <c r="BK25" s="394"/>
      <c r="BL25" s="168">
        <f t="shared" si="27"/>
        <v>0</v>
      </c>
      <c r="BM25" s="168">
        <f t="shared" si="28"/>
        <v>0</v>
      </c>
      <c r="BN25" s="168">
        <f t="shared" si="29"/>
        <v>0</v>
      </c>
      <c r="BO25" s="168">
        <f t="shared" si="30"/>
        <v>0</v>
      </c>
      <c r="BP25" s="168">
        <f t="shared" si="31"/>
        <v>0</v>
      </c>
      <c r="BQ25" s="168">
        <f t="shared" si="32"/>
        <v>0</v>
      </c>
      <c r="BR25" s="168">
        <f t="shared" si="33"/>
        <v>0</v>
      </c>
      <c r="BS25" s="168">
        <f t="shared" si="34"/>
        <v>0</v>
      </c>
      <c r="BT25" s="395"/>
      <c r="BU25" s="374">
        <f t="shared" si="35"/>
        <v>0</v>
      </c>
      <c r="BV25" s="374">
        <f t="shared" si="36"/>
        <v>0</v>
      </c>
      <c r="BW25" s="395"/>
      <c r="BX25" s="168">
        <f t="shared" si="37"/>
        <v>0</v>
      </c>
      <c r="BY25" s="168">
        <f t="shared" si="38"/>
        <v>0</v>
      </c>
      <c r="BZ25" s="168">
        <f t="shared" si="39"/>
        <v>0</v>
      </c>
      <c r="CA25" s="168">
        <f t="shared" si="40"/>
        <v>0</v>
      </c>
      <c r="CB25" s="168">
        <f t="shared" si="41"/>
        <v>0</v>
      </c>
      <c r="CC25" s="168">
        <f t="shared" si="42"/>
        <v>0</v>
      </c>
      <c r="CD25" s="168">
        <f t="shared" si="43"/>
        <v>0</v>
      </c>
      <c r="CE25" s="168">
        <f t="shared" si="44"/>
        <v>0</v>
      </c>
      <c r="CF25" s="168">
        <f t="shared" si="45"/>
        <v>0</v>
      </c>
      <c r="CG25" s="168">
        <f t="shared" si="46"/>
        <v>0</v>
      </c>
      <c r="CH25" s="168">
        <f t="shared" si="47"/>
        <v>0</v>
      </c>
      <c r="CI25" s="168">
        <f t="shared" si="48"/>
        <v>0</v>
      </c>
      <c r="CJ25" s="168">
        <f t="shared" si="49"/>
        <v>0</v>
      </c>
      <c r="CK25" s="168">
        <f t="shared" si="50"/>
        <v>0</v>
      </c>
      <c r="CL25" s="168">
        <f t="shared" si="51"/>
        <v>0</v>
      </c>
      <c r="CM25" s="168">
        <f t="shared" si="52"/>
        <v>0</v>
      </c>
      <c r="CN25" s="8"/>
    </row>
    <row r="26" spans="1:93" s="5" customFormat="1" ht="57" customHeight="1">
      <c r="A26" s="8"/>
      <c r="B26" s="161"/>
      <c r="C26" s="8"/>
      <c r="D26" s="450" t="s">
        <v>783</v>
      </c>
      <c r="E26" s="451"/>
      <c r="F26" s="452" t="s">
        <v>81</v>
      </c>
      <c r="G26" s="453" t="s">
        <v>74</v>
      </c>
      <c r="H26" s="453">
        <v>1</v>
      </c>
      <c r="I26" s="452" t="s">
        <v>437</v>
      </c>
      <c r="J26" s="454">
        <v>142</v>
      </c>
      <c r="K26" s="455"/>
      <c r="L26" s="456"/>
      <c r="M26" s="457"/>
      <c r="N26" s="455"/>
      <c r="O26" s="456"/>
      <c r="P26" s="458"/>
      <c r="Q26" s="458"/>
      <c r="R26" s="459"/>
      <c r="S26" s="459"/>
      <c r="T26" s="459"/>
      <c r="U26" s="460">
        <f t="shared" si="5"/>
        <v>0</v>
      </c>
      <c r="V26" s="461" t="str">
        <f t="shared" si="6"/>
        <v>No</v>
      </c>
      <c r="W26" s="462" t="str">
        <f t="shared" si="7"/>
        <v>No</v>
      </c>
      <c r="Y26" s="118">
        <v>1</v>
      </c>
      <c r="Z26" s="119">
        <f t="shared" si="8"/>
        <v>0</v>
      </c>
      <c r="AB26" s="235">
        <v>2.44</v>
      </c>
      <c r="AC26" s="160">
        <f t="shared" si="9"/>
        <v>0</v>
      </c>
      <c r="AD26" s="159">
        <f t="shared" si="53"/>
        <v>0</v>
      </c>
      <c r="AE26" s="159">
        <f t="shared" si="10"/>
        <v>0</v>
      </c>
      <c r="AF26" s="159">
        <f t="shared" si="11"/>
        <v>0</v>
      </c>
      <c r="AG26" s="159">
        <f t="shared" si="12"/>
        <v>0</v>
      </c>
      <c r="AH26" s="159">
        <f t="shared" si="13"/>
        <v>0</v>
      </c>
      <c r="AI26" s="159">
        <f t="shared" si="54"/>
        <v>0</v>
      </c>
      <c r="AJ26" s="159">
        <f t="shared" si="55"/>
        <v>0</v>
      </c>
      <c r="AK26" s="159">
        <f t="shared" si="56"/>
        <v>0</v>
      </c>
      <c r="AL26" s="159">
        <f t="shared" si="57"/>
        <v>0</v>
      </c>
      <c r="AM26" s="159">
        <f t="shared" si="15"/>
        <v>0</v>
      </c>
      <c r="AN26" s="235">
        <v>1</v>
      </c>
      <c r="AO26" s="393">
        <v>3</v>
      </c>
      <c r="AP26" s="189">
        <f t="shared" si="16"/>
        <v>0</v>
      </c>
      <c r="AQ26" s="393"/>
      <c r="AR26" s="189">
        <f t="shared" si="17"/>
        <v>0</v>
      </c>
      <c r="AS26" s="393"/>
      <c r="AT26" s="189">
        <f t="shared" si="18"/>
        <v>0</v>
      </c>
      <c r="AU26" s="383"/>
      <c r="AV26" s="189">
        <f t="shared" si="19"/>
        <v>0</v>
      </c>
      <c r="AW26" s="383"/>
      <c r="AX26" s="189">
        <f t="shared" si="20"/>
        <v>0</v>
      </c>
      <c r="AY26" s="383"/>
      <c r="AZ26" s="189">
        <f t="shared" si="21"/>
        <v>0</v>
      </c>
      <c r="BA26" s="383">
        <v>1</v>
      </c>
      <c r="BB26" s="189">
        <f t="shared" si="22"/>
        <v>0</v>
      </c>
      <c r="BC26" s="383"/>
      <c r="BD26" s="189">
        <f t="shared" si="23"/>
        <v>0</v>
      </c>
      <c r="BE26" s="383"/>
      <c r="BF26" s="189">
        <f t="shared" si="24"/>
        <v>0</v>
      </c>
      <c r="BG26" s="383"/>
      <c r="BH26" s="189">
        <f t="shared" si="25"/>
        <v>0</v>
      </c>
      <c r="BI26" s="383"/>
      <c r="BJ26" s="189">
        <f t="shared" si="26"/>
        <v>0</v>
      </c>
      <c r="BK26" s="394"/>
      <c r="BL26" s="168">
        <f t="shared" si="27"/>
        <v>0</v>
      </c>
      <c r="BM26" s="168">
        <f t="shared" si="28"/>
        <v>0</v>
      </c>
      <c r="BN26" s="168">
        <f t="shared" si="29"/>
        <v>0</v>
      </c>
      <c r="BO26" s="168">
        <f t="shared" si="30"/>
        <v>0</v>
      </c>
      <c r="BP26" s="168">
        <f t="shared" si="31"/>
        <v>0</v>
      </c>
      <c r="BQ26" s="168">
        <f t="shared" si="32"/>
        <v>0</v>
      </c>
      <c r="BR26" s="168">
        <f t="shared" si="33"/>
        <v>0</v>
      </c>
      <c r="BS26" s="168">
        <f t="shared" si="34"/>
        <v>0</v>
      </c>
      <c r="BT26" s="395"/>
      <c r="BU26" s="374">
        <f t="shared" si="35"/>
        <v>0</v>
      </c>
      <c r="BV26" s="374">
        <f t="shared" si="36"/>
        <v>0</v>
      </c>
      <c r="BW26" s="395"/>
      <c r="BX26" s="168">
        <f t="shared" si="37"/>
        <v>0</v>
      </c>
      <c r="BY26" s="168">
        <f t="shared" si="38"/>
        <v>0</v>
      </c>
      <c r="BZ26" s="168">
        <f t="shared" si="39"/>
        <v>0</v>
      </c>
      <c r="CA26" s="168">
        <f t="shared" si="40"/>
        <v>0</v>
      </c>
      <c r="CB26" s="168">
        <f t="shared" si="41"/>
        <v>0</v>
      </c>
      <c r="CC26" s="168">
        <f t="shared" si="42"/>
        <v>0</v>
      </c>
      <c r="CD26" s="168">
        <f t="shared" si="43"/>
        <v>0</v>
      </c>
      <c r="CE26" s="168">
        <f t="shared" si="44"/>
        <v>0</v>
      </c>
      <c r="CF26" s="168">
        <f t="shared" si="45"/>
        <v>0</v>
      </c>
      <c r="CG26" s="168">
        <f t="shared" si="46"/>
        <v>0</v>
      </c>
      <c r="CH26" s="168">
        <f t="shared" si="47"/>
        <v>0</v>
      </c>
      <c r="CI26" s="168">
        <f t="shared" si="48"/>
        <v>0</v>
      </c>
      <c r="CJ26" s="168">
        <f t="shared" si="49"/>
        <v>0</v>
      </c>
      <c r="CK26" s="168">
        <f t="shared" si="50"/>
        <v>0</v>
      </c>
      <c r="CL26" s="168">
        <f t="shared" si="51"/>
        <v>0</v>
      </c>
      <c r="CM26" s="168">
        <f t="shared" si="52"/>
        <v>0</v>
      </c>
      <c r="CN26" s="8"/>
    </row>
    <row r="27" spans="1:93" s="5" customFormat="1" ht="57" customHeight="1">
      <c r="A27" s="8"/>
      <c r="B27" s="164"/>
      <c r="C27" s="29"/>
      <c r="D27" s="257" t="s">
        <v>784</v>
      </c>
      <c r="E27" s="258"/>
      <c r="F27" s="247" t="s">
        <v>81</v>
      </c>
      <c r="G27" s="248" t="s">
        <v>74</v>
      </c>
      <c r="H27" s="248">
        <v>1</v>
      </c>
      <c r="I27" s="247" t="s">
        <v>437</v>
      </c>
      <c r="J27" s="328">
        <v>169</v>
      </c>
      <c r="K27" s="334"/>
      <c r="L27" s="339"/>
      <c r="M27" s="342"/>
      <c r="N27" s="334"/>
      <c r="O27" s="339"/>
      <c r="P27" s="348"/>
      <c r="Q27" s="348"/>
      <c r="R27" s="335"/>
      <c r="S27" s="335"/>
      <c r="T27" s="335"/>
      <c r="U27" s="366">
        <f t="shared" si="5"/>
        <v>0</v>
      </c>
      <c r="V27" s="187" t="str">
        <f t="shared" si="6"/>
        <v>No</v>
      </c>
      <c r="W27" s="259" t="str">
        <f t="shared" si="7"/>
        <v>No</v>
      </c>
      <c r="Y27" s="120">
        <v>1</v>
      </c>
      <c r="Z27" s="121">
        <f t="shared" si="8"/>
        <v>0</v>
      </c>
      <c r="AB27" s="235">
        <v>3.41</v>
      </c>
      <c r="AC27" s="160">
        <f t="shared" si="9"/>
        <v>0</v>
      </c>
      <c r="AD27" s="159">
        <f t="shared" si="53"/>
        <v>0</v>
      </c>
      <c r="AE27" s="159">
        <f t="shared" si="10"/>
        <v>0</v>
      </c>
      <c r="AF27" s="159">
        <f t="shared" si="11"/>
        <v>0</v>
      </c>
      <c r="AG27" s="159">
        <f t="shared" si="12"/>
        <v>0</v>
      </c>
      <c r="AH27" s="159">
        <f t="shared" si="13"/>
        <v>0</v>
      </c>
      <c r="AI27" s="159">
        <f t="shared" si="54"/>
        <v>0</v>
      </c>
      <c r="AJ27" s="159">
        <f t="shared" si="55"/>
        <v>0</v>
      </c>
      <c r="AK27" s="159">
        <f t="shared" si="56"/>
        <v>0</v>
      </c>
      <c r="AL27" s="159">
        <f t="shared" si="57"/>
        <v>0</v>
      </c>
      <c r="AM27" s="159">
        <f t="shared" si="15"/>
        <v>0</v>
      </c>
      <c r="AN27" s="235">
        <v>1</v>
      </c>
      <c r="AO27" s="393">
        <v>2</v>
      </c>
      <c r="AP27" s="370">
        <f t="shared" si="16"/>
        <v>0</v>
      </c>
      <c r="AQ27" s="393"/>
      <c r="AR27" s="370">
        <f t="shared" si="17"/>
        <v>0</v>
      </c>
      <c r="AS27" s="393"/>
      <c r="AT27" s="370">
        <f t="shared" si="18"/>
        <v>0</v>
      </c>
      <c r="AU27" s="383"/>
      <c r="AV27" s="370">
        <f t="shared" si="19"/>
        <v>0</v>
      </c>
      <c r="AW27" s="383"/>
      <c r="AX27" s="370">
        <f t="shared" si="20"/>
        <v>0</v>
      </c>
      <c r="AY27" s="383"/>
      <c r="AZ27" s="370">
        <f t="shared" si="21"/>
        <v>0</v>
      </c>
      <c r="BA27" s="383">
        <v>1</v>
      </c>
      <c r="BB27" s="370">
        <f t="shared" si="22"/>
        <v>0</v>
      </c>
      <c r="BC27" s="383"/>
      <c r="BD27" s="370">
        <f t="shared" si="23"/>
        <v>0</v>
      </c>
      <c r="BE27" s="383"/>
      <c r="BF27" s="370">
        <f t="shared" si="24"/>
        <v>0</v>
      </c>
      <c r="BG27" s="383"/>
      <c r="BH27" s="370">
        <f t="shared" si="25"/>
        <v>0</v>
      </c>
      <c r="BI27" s="383"/>
      <c r="BJ27" s="370">
        <f t="shared" si="26"/>
        <v>0</v>
      </c>
      <c r="BK27" s="380"/>
      <c r="BL27" s="168">
        <f t="shared" si="27"/>
        <v>0</v>
      </c>
      <c r="BM27" s="168">
        <f t="shared" si="28"/>
        <v>0</v>
      </c>
      <c r="BN27" s="168">
        <f t="shared" si="29"/>
        <v>0</v>
      </c>
      <c r="BO27" s="168">
        <f t="shared" si="30"/>
        <v>0</v>
      </c>
      <c r="BP27" s="168">
        <f t="shared" si="31"/>
        <v>0</v>
      </c>
      <c r="BQ27" s="168">
        <f t="shared" si="32"/>
        <v>0</v>
      </c>
      <c r="BR27" s="168">
        <f t="shared" si="33"/>
        <v>0</v>
      </c>
      <c r="BS27" s="168">
        <f t="shared" si="34"/>
        <v>0</v>
      </c>
      <c r="BT27" s="395"/>
      <c r="BU27" s="374">
        <f t="shared" si="35"/>
        <v>0</v>
      </c>
      <c r="BV27" s="374">
        <f t="shared" si="36"/>
        <v>0</v>
      </c>
      <c r="BW27" s="395"/>
      <c r="BX27" s="168">
        <f t="shared" si="37"/>
        <v>0</v>
      </c>
      <c r="BY27" s="168">
        <f t="shared" si="38"/>
        <v>0</v>
      </c>
      <c r="BZ27" s="168">
        <f t="shared" si="39"/>
        <v>0</v>
      </c>
      <c r="CA27" s="168">
        <f t="shared" si="40"/>
        <v>0</v>
      </c>
      <c r="CB27" s="168">
        <f t="shared" si="41"/>
        <v>0</v>
      </c>
      <c r="CC27" s="168">
        <f t="shared" si="42"/>
        <v>0</v>
      </c>
      <c r="CD27" s="168">
        <f t="shared" si="43"/>
        <v>0</v>
      </c>
      <c r="CE27" s="168">
        <f t="shared" si="44"/>
        <v>0</v>
      </c>
      <c r="CF27" s="168">
        <f t="shared" si="45"/>
        <v>0</v>
      </c>
      <c r="CG27" s="168">
        <f t="shared" si="46"/>
        <v>0</v>
      </c>
      <c r="CH27" s="168">
        <f t="shared" si="47"/>
        <v>0</v>
      </c>
      <c r="CI27" s="168">
        <f t="shared" si="48"/>
        <v>0</v>
      </c>
      <c r="CJ27" s="168">
        <f t="shared" si="49"/>
        <v>0</v>
      </c>
      <c r="CK27" s="168">
        <f t="shared" si="50"/>
        <v>0</v>
      </c>
      <c r="CL27" s="168">
        <f t="shared" si="51"/>
        <v>0</v>
      </c>
      <c r="CM27" s="168">
        <f t="shared" si="52"/>
        <v>0</v>
      </c>
      <c r="CN27" s="8"/>
    </row>
  </sheetData>
  <sheetProtection algorithmName="SHA-512" hashValue="aVqsk8cqLiuEV5ZpViaKdsqgRn+R8nr4xiQEF1erZSygxNoSSzEWnU+pe0iWG3bJ4ZBfnkO0dW+llZSzXXOj3Q==" saltValue="uxZWdkcGQncmiSbrR7ooFA==" spinCount="100000" sheet="1" autoFilter="0"/>
  <autoFilter ref="V8:W27" xr:uid="{00000000-0009-0000-0000-000003000000}"/>
  <mergeCells count="8">
    <mergeCell ref="D11:J11"/>
    <mergeCell ref="CO16:CO17"/>
    <mergeCell ref="L1:M1"/>
    <mergeCell ref="B2:C5"/>
    <mergeCell ref="U2:V2"/>
    <mergeCell ref="L3:M3"/>
    <mergeCell ref="CN3:CN5"/>
    <mergeCell ref="L2:M2"/>
  </mergeCells>
  <conditionalFormatting sqref="K12:K13 K15:K27">
    <cfRule type="notContainsBlanks" dxfId="11" priority="6">
      <formula>LEN(TRIM(K12))&gt;0</formula>
    </cfRule>
  </conditionalFormatting>
  <conditionalFormatting sqref="L12:L13 L15:L27">
    <cfRule type="notContainsBlanks" dxfId="10" priority="8">
      <formula>LEN(TRIM(L12))&gt;0</formula>
    </cfRule>
  </conditionalFormatting>
  <conditionalFormatting sqref="M12:M13 M15:M27">
    <cfRule type="notContainsBlanks" dxfId="9" priority="9">
      <formula>LEN(TRIM(M12))&gt;0</formula>
    </cfRule>
  </conditionalFormatting>
  <conditionalFormatting sqref="N12:N13 N15:N27">
    <cfRule type="notContainsBlanks" dxfId="8" priority="10">
      <formula>LEN(TRIM(N12))&gt;0</formula>
    </cfRule>
  </conditionalFormatting>
  <conditionalFormatting sqref="O12:O13 O15:O27">
    <cfRule type="notContainsBlanks" dxfId="7" priority="11">
      <formula>LEN(TRIM(O12))&gt;0</formula>
    </cfRule>
  </conditionalFormatting>
  <conditionalFormatting sqref="P12:P13 P15:P27">
    <cfRule type="notContainsBlanks" dxfId="6" priority="1">
      <formula>LEN(TRIM(P12))&gt;0</formula>
    </cfRule>
    <cfRule type="notContainsBlanks" dxfId="5" priority="15">
      <formula>LEN(TRIM(P12))&gt;0</formula>
    </cfRule>
  </conditionalFormatting>
  <conditionalFormatting sqref="Q12:Q13 Q15:Q27">
    <cfRule type="notContainsBlanks" dxfId="4" priority="2">
      <formula>LEN(TRIM(Q12))&gt;0</formula>
    </cfRule>
    <cfRule type="notContainsBlanks" dxfId="3" priority="14">
      <formula>LEN(TRIM(Q12))&gt;0</formula>
    </cfRule>
  </conditionalFormatting>
  <conditionalFormatting sqref="R12:R13 R15:R27">
    <cfRule type="notContainsBlanks" dxfId="2" priority="12">
      <formula>LEN(TRIM(R12))&gt;0</formula>
    </cfRule>
  </conditionalFormatting>
  <conditionalFormatting sqref="S12:S13 S15:S27">
    <cfRule type="notContainsBlanks" dxfId="1" priority="7">
      <formula>LEN(TRIM(S12))&gt;0</formula>
    </cfRule>
  </conditionalFormatting>
  <conditionalFormatting sqref="T12:T13 T15:T27">
    <cfRule type="notContainsBlanks" dxfId="0" priority="13">
      <formula>LEN(TRIM(T12))&gt;0</formula>
    </cfRule>
  </conditionalFormatting>
  <pageMargins left="0.25" right="0.25" top="0.75" bottom="0.75" header="0.3" footer="0.3"/>
  <pageSetup paperSize="9" scale="52" fitToHeight="0" orientation="landscape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2AA9-301C-F44E-BB1F-6B6730075E94}">
  <dimension ref="A1:O24"/>
  <sheetViews>
    <sheetView showGridLines="0" zoomScale="90" zoomScaleNormal="90" workbookViewId="0">
      <selection activeCell="K5" sqref="K5:O5"/>
    </sheetView>
  </sheetViews>
  <sheetFormatPr baseColWidth="10" defaultColWidth="12.1640625" defaultRowHeight="23.25" customHeight="1"/>
  <cols>
    <col min="1" max="1" width="10" style="58" customWidth="1"/>
    <col min="2" max="2" width="3.6640625" style="58" customWidth="1"/>
    <col min="3" max="4" width="5.6640625" style="56" customWidth="1"/>
    <col min="5" max="12" width="5.6640625" style="55" customWidth="1"/>
    <col min="13" max="13" width="6.6640625" style="55" customWidth="1"/>
    <col min="14" max="14" width="7.6640625" style="55" customWidth="1"/>
    <col min="15" max="15" width="7.1640625" style="56" customWidth="1"/>
    <col min="16" max="16" width="3.6640625" style="56" customWidth="1"/>
    <col min="17" max="16384" width="12.1640625" style="56"/>
  </cols>
  <sheetData>
    <row r="1" spans="1:15" ht="29.25" customHeight="1">
      <c r="A1" s="579" t="s">
        <v>785</v>
      </c>
      <c r="B1" s="579"/>
      <c r="C1" s="579"/>
      <c r="D1" s="579"/>
      <c r="E1" s="579"/>
      <c r="F1" s="579"/>
      <c r="H1" s="154" t="s">
        <v>17</v>
      </c>
      <c r="I1" s="154"/>
      <c r="J1" s="101" t="s">
        <v>4</v>
      </c>
    </row>
    <row r="2" spans="1:15" ht="21" customHeight="1">
      <c r="A2" s="579"/>
      <c r="B2" s="579"/>
      <c r="C2" s="579"/>
      <c r="D2" s="579"/>
      <c r="E2" s="579"/>
      <c r="F2" s="579"/>
      <c r="G2" s="56"/>
      <c r="H2" s="580">
        <f>SUM(M9:M24)</f>
        <v>0</v>
      </c>
      <c r="I2" s="580"/>
      <c r="J2" s="581">
        <f>'GOOD PU'!L3</f>
        <v>0</v>
      </c>
      <c r="K2" s="581"/>
      <c r="L2" s="581"/>
      <c r="M2" s="581"/>
    </row>
    <row r="3" spans="1:15" ht="6.5" customHeight="1">
      <c r="A3" s="96"/>
      <c r="B3" s="96"/>
      <c r="C3" s="96"/>
      <c r="D3" s="96"/>
      <c r="E3" s="66"/>
      <c r="F3" s="67"/>
      <c r="G3" s="68"/>
      <c r="H3" s="100"/>
      <c r="I3" s="100"/>
      <c r="J3" s="99"/>
      <c r="K3" s="99"/>
      <c r="L3" s="99"/>
      <c r="M3" s="99"/>
    </row>
    <row r="4" spans="1:15" ht="17.5" customHeight="1">
      <c r="A4" s="582" t="s">
        <v>62</v>
      </c>
      <c r="B4" s="582"/>
      <c r="C4" s="582"/>
      <c r="K4" s="582" t="s">
        <v>224</v>
      </c>
      <c r="L4" s="582"/>
      <c r="M4" s="582"/>
      <c r="N4" s="582"/>
      <c r="O4" s="582"/>
    </row>
    <row r="5" spans="1:15" ht="55.5" customHeight="1">
      <c r="A5" s="574"/>
      <c r="B5" s="575"/>
      <c r="C5" s="575"/>
      <c r="D5" s="575"/>
      <c r="E5" s="575"/>
      <c r="F5" s="575"/>
      <c r="G5" s="575"/>
      <c r="H5" s="575"/>
      <c r="I5" s="575"/>
      <c r="J5" s="576"/>
      <c r="K5" s="577"/>
      <c r="L5" s="577"/>
      <c r="M5" s="577"/>
      <c r="N5" s="577"/>
      <c r="O5" s="578"/>
    </row>
    <row r="6" spans="1:15" customFormat="1" ht="8.25" customHeight="1">
      <c r="A6" s="57"/>
      <c r="B6" s="57"/>
      <c r="M6" s="55"/>
      <c r="N6" s="55"/>
      <c r="O6" s="56"/>
    </row>
    <row r="7" spans="1:15" ht="76.5" customHeight="1">
      <c r="A7" s="323" t="s">
        <v>14</v>
      </c>
      <c r="B7" s="599" t="s">
        <v>88</v>
      </c>
      <c r="C7" s="421" t="s">
        <v>1</v>
      </c>
      <c r="D7" s="421" t="s">
        <v>2</v>
      </c>
      <c r="E7" s="421" t="s">
        <v>9</v>
      </c>
      <c r="F7" s="421" t="s">
        <v>24</v>
      </c>
      <c r="G7" s="421" t="s">
        <v>3</v>
      </c>
      <c r="H7" s="422" t="s">
        <v>186</v>
      </c>
      <c r="I7" s="421" t="s">
        <v>12</v>
      </c>
      <c r="J7" s="421" t="s">
        <v>15</v>
      </c>
      <c r="K7" s="421" t="s">
        <v>61</v>
      </c>
      <c r="L7" s="421" t="s">
        <v>128</v>
      </c>
      <c r="M7" s="324" t="s">
        <v>16</v>
      </c>
      <c r="N7" s="324" t="s">
        <v>66</v>
      </c>
      <c r="O7" s="324" t="s">
        <v>67</v>
      </c>
    </row>
    <row r="8" spans="1:15" ht="25.5" customHeight="1" thickBot="1">
      <c r="A8" s="362" t="s">
        <v>595</v>
      </c>
      <c r="B8" s="600"/>
      <c r="C8" s="357">
        <f t="shared" ref="C8:L8" si="0">SUM(C12:C24)</f>
        <v>0</v>
      </c>
      <c r="D8" s="357">
        <f t="shared" si="0"/>
        <v>0</v>
      </c>
      <c r="E8" s="357">
        <f t="shared" si="0"/>
        <v>0</v>
      </c>
      <c r="F8" s="357">
        <f t="shared" si="0"/>
        <v>0</v>
      </c>
      <c r="G8" s="357">
        <f t="shared" si="0"/>
        <v>0</v>
      </c>
      <c r="H8" s="357">
        <f t="shared" si="0"/>
        <v>0</v>
      </c>
      <c r="I8" s="357">
        <f t="shared" si="0"/>
        <v>0</v>
      </c>
      <c r="J8" s="357">
        <f t="shared" si="0"/>
        <v>0</v>
      </c>
      <c r="K8" s="357">
        <f t="shared" si="0"/>
        <v>0</v>
      </c>
      <c r="L8" s="358">
        <f t="shared" si="0"/>
        <v>0</v>
      </c>
      <c r="M8" s="359">
        <f>SUM(M9:M24)</f>
        <v>0</v>
      </c>
      <c r="N8" s="359">
        <f>SUM(N9:N24)</f>
        <v>0</v>
      </c>
      <c r="O8" s="360">
        <f>SUM(O9:O24)</f>
        <v>0</v>
      </c>
    </row>
    <row r="9" spans="1:15" ht="25.5" customHeight="1">
      <c r="A9" s="361" t="str">
        <f>'GOOD PU'!D12</f>
        <v>DCJ-PU</v>
      </c>
      <c r="B9" s="363">
        <f>'GOOD PU'!H12</f>
        <v>6</v>
      </c>
      <c r="C9" s="353" t="str">
        <f>IF('GOOD PU'!K12=0,"",'GOOD PU'!K12)</f>
        <v/>
      </c>
      <c r="D9" s="353" t="str">
        <f>IF('GOOD PU'!L12=0,"",'GOOD PU'!L12)</f>
        <v/>
      </c>
      <c r="E9" s="353" t="str">
        <f>IF('GOOD PU'!M12=0,"",'GOOD PU'!M12)</f>
        <v/>
      </c>
      <c r="F9" s="353" t="str">
        <f>IF('GOOD PU'!N12=0,"",'GOOD PU'!N12)</f>
        <v/>
      </c>
      <c r="G9" s="353" t="str">
        <f>IF('GOOD PU'!O12=0,"",'GOOD PU'!O12)</f>
        <v/>
      </c>
      <c r="H9" s="353" t="str">
        <f>IF('GOOD PU'!P12=0,"",'GOOD PU'!P12)</f>
        <v/>
      </c>
      <c r="I9" s="353" t="str">
        <f>IF('GOOD PU'!Q12=0,"",'GOOD PU'!Q12)</f>
        <v/>
      </c>
      <c r="J9" s="353" t="str">
        <f>IF('GOOD PU'!R12=0,"",'GOOD PU'!R12)</f>
        <v/>
      </c>
      <c r="K9" s="353" t="str">
        <f>IF('GOOD PU'!S12=0,"",'GOOD PU'!S12)</f>
        <v/>
      </c>
      <c r="L9" s="353" t="str">
        <f>IF('GOOD PU'!T12=0,"",'GOOD PU'!T12)</f>
        <v/>
      </c>
      <c r="M9" s="354">
        <f t="shared" ref="M9:M10" si="1">SUM(C9:L9)</f>
        <v>0</v>
      </c>
      <c r="N9" s="355">
        <f>M9*'GOOD PE'!G54</f>
        <v>0</v>
      </c>
      <c r="O9" s="356">
        <f>M9*'GOOD PE'!BE54</f>
        <v>0</v>
      </c>
    </row>
    <row r="10" spans="1:15" ht="25.5" customHeight="1">
      <c r="A10" s="361" t="str">
        <f>'GOOD PU'!D13</f>
        <v>DCF-PU</v>
      </c>
      <c r="B10" s="363">
        <f>'GOOD PU'!H13</f>
        <v>10</v>
      </c>
      <c r="C10" s="353" t="str">
        <f>IF('GOOD PU'!K13=0,"",'GOOD PU'!K13)</f>
        <v/>
      </c>
      <c r="D10" s="353" t="str">
        <f>IF('GOOD PU'!L13=0,"",'GOOD PU'!L13)</f>
        <v/>
      </c>
      <c r="E10" s="353" t="str">
        <f>IF('GOOD PU'!M13=0,"",'GOOD PU'!M13)</f>
        <v/>
      </c>
      <c r="F10" s="353" t="str">
        <f>IF('GOOD PU'!N13=0,"",'GOOD PU'!N13)</f>
        <v/>
      </c>
      <c r="G10" s="353" t="str">
        <f>IF('GOOD PU'!O13=0,"",'GOOD PU'!O13)</f>
        <v/>
      </c>
      <c r="H10" s="353" t="str">
        <f>IF('GOOD PU'!P13=0,"",'GOOD PU'!P13)</f>
        <v/>
      </c>
      <c r="I10" s="353" t="str">
        <f>IF('GOOD PU'!Q13=0,"",'GOOD PU'!Q13)</f>
        <v/>
      </c>
      <c r="J10" s="353" t="str">
        <f>IF('GOOD PU'!R13=0,"",'GOOD PU'!R13)</f>
        <v/>
      </c>
      <c r="K10" s="353" t="str">
        <f>IF('GOOD PU'!S13=0,"",'GOOD PU'!S13)</f>
        <v/>
      </c>
      <c r="L10" s="353" t="str">
        <f>IF('GOOD PU'!T13=0,"",'GOOD PU'!T13)</f>
        <v/>
      </c>
      <c r="M10" s="354">
        <f t="shared" si="1"/>
        <v>0</v>
      </c>
      <c r="N10" s="355">
        <f>M10*'GOOD PE'!G55</f>
        <v>0</v>
      </c>
      <c r="O10" s="356">
        <f>M10*'GOOD PE'!BE55</f>
        <v>0</v>
      </c>
    </row>
    <row r="11" spans="1:15" ht="25.5" customHeight="1">
      <c r="A11" s="361"/>
      <c r="B11" s="36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4"/>
      <c r="N11" s="355"/>
      <c r="O11" s="356"/>
    </row>
    <row r="12" spans="1:15" ht="23.25" customHeight="1">
      <c r="A12" s="361" t="str">
        <f>'GOOD PU'!D15</f>
        <v>G-1PU</v>
      </c>
      <c r="B12" s="363">
        <f>'GOOD PU'!H15</f>
        <v>9</v>
      </c>
      <c r="C12" s="353" t="str">
        <f>IF('GOOD PU'!K15=0,"",'GOOD PU'!K15)</f>
        <v/>
      </c>
      <c r="D12" s="353" t="str">
        <f>IF('GOOD PU'!L15=0,"",'GOOD PU'!L15)</f>
        <v/>
      </c>
      <c r="E12" s="353" t="str">
        <f>IF('GOOD PU'!M15=0,"",'GOOD PU'!M15)</f>
        <v/>
      </c>
      <c r="F12" s="353" t="str">
        <f>IF('GOOD PU'!N15=0,"",'GOOD PU'!N15)</f>
        <v/>
      </c>
      <c r="G12" s="353" t="str">
        <f>IF('GOOD PU'!O15=0,"",'GOOD PU'!O15)</f>
        <v/>
      </c>
      <c r="H12" s="353" t="str">
        <f>IF('GOOD PU'!P15=0,"",'GOOD PU'!P15)</f>
        <v/>
      </c>
      <c r="I12" s="353" t="str">
        <f>IF('GOOD PU'!Q15=0,"",'GOOD PU'!Q15)</f>
        <v/>
      </c>
      <c r="J12" s="353" t="str">
        <f>IF('GOOD PU'!R15=0,"",'GOOD PU'!R15)</f>
        <v/>
      </c>
      <c r="K12" s="353" t="str">
        <f>IF('GOOD PU'!S15=0,"",'GOOD PU'!S15)</f>
        <v/>
      </c>
      <c r="L12" s="353" t="str">
        <f>IF('GOOD PU'!T15=0,"",'GOOD PU'!T15)</f>
        <v/>
      </c>
      <c r="M12" s="354">
        <f t="shared" ref="M12:M24" si="2">SUM(C12:L12)</f>
        <v>0</v>
      </c>
      <c r="N12" s="355">
        <f>M12*'GOOD PE'!G32</f>
        <v>0</v>
      </c>
      <c r="O12" s="356">
        <f>M12*'GOOD PE'!BE32</f>
        <v>0</v>
      </c>
    </row>
    <row r="13" spans="1:15" ht="23.25" customHeight="1">
      <c r="A13" s="361" t="str">
        <f>'GOOD PU'!D16</f>
        <v>G-3PU</v>
      </c>
      <c r="B13" s="363">
        <f>'GOOD PU'!H16</f>
        <v>10</v>
      </c>
      <c r="C13" s="353" t="str">
        <f>IF('GOOD PU'!K16=0,"",'GOOD PU'!K16)</f>
        <v/>
      </c>
      <c r="D13" s="353" t="str">
        <f>IF('GOOD PU'!L16=0,"",'GOOD PU'!L16)</f>
        <v/>
      </c>
      <c r="E13" s="353" t="str">
        <f>IF('GOOD PU'!M16=0,"",'GOOD PU'!M16)</f>
        <v/>
      </c>
      <c r="F13" s="353" t="str">
        <f>IF('GOOD PU'!N16=0,"",'GOOD PU'!N16)</f>
        <v/>
      </c>
      <c r="G13" s="353" t="str">
        <f>IF('GOOD PU'!O16=0,"",'GOOD PU'!O16)</f>
        <v/>
      </c>
      <c r="H13" s="353" t="str">
        <f>IF('GOOD PU'!P16=0,"",'GOOD PU'!P16)</f>
        <v/>
      </c>
      <c r="I13" s="353" t="str">
        <f>IF('GOOD PU'!Q16=0,"",'GOOD PU'!Q16)</f>
        <v/>
      </c>
      <c r="J13" s="353" t="str">
        <f>IF('GOOD PU'!R16=0,"",'GOOD PU'!R16)</f>
        <v/>
      </c>
      <c r="K13" s="353" t="str">
        <f>IF('GOOD PU'!S16=0,"",'GOOD PU'!S16)</f>
        <v/>
      </c>
      <c r="L13" s="353" t="str">
        <f>IF('GOOD PU'!T16=0,"",'GOOD PU'!T16)</f>
        <v/>
      </c>
      <c r="M13" s="325">
        <f t="shared" si="2"/>
        <v>0</v>
      </c>
      <c r="N13" s="326">
        <f>M13*'GOOD PE'!G33</f>
        <v>0</v>
      </c>
      <c r="O13" s="327">
        <f>M13*'GOOD PE'!BE33</f>
        <v>0</v>
      </c>
    </row>
    <row r="14" spans="1:15" ht="23.25" customHeight="1">
      <c r="A14" s="361" t="str">
        <f>'GOOD PU'!D17</f>
        <v>G-4PU</v>
      </c>
      <c r="B14" s="363">
        <f>'GOOD PU'!H17</f>
        <v>10</v>
      </c>
      <c r="C14" s="353" t="str">
        <f>IF('GOOD PU'!K17=0,"",'GOOD PU'!K17)</f>
        <v/>
      </c>
      <c r="D14" s="353" t="str">
        <f>IF('GOOD PU'!L17=0,"",'GOOD PU'!L17)</f>
        <v/>
      </c>
      <c r="E14" s="353" t="str">
        <f>IF('GOOD PU'!M17=0,"",'GOOD PU'!M17)</f>
        <v/>
      </c>
      <c r="F14" s="353" t="str">
        <f>IF('GOOD PU'!N17=0,"",'GOOD PU'!N17)</f>
        <v/>
      </c>
      <c r="G14" s="353" t="str">
        <f>IF('GOOD PU'!O17=0,"",'GOOD PU'!O17)</f>
        <v/>
      </c>
      <c r="H14" s="353" t="str">
        <f>IF('GOOD PU'!P17=0,"",'GOOD PU'!P17)</f>
        <v/>
      </c>
      <c r="I14" s="353" t="str">
        <f>IF('GOOD PU'!Q17=0,"",'GOOD PU'!Q17)</f>
        <v/>
      </c>
      <c r="J14" s="353" t="str">
        <f>IF('GOOD PU'!R17=0,"",'GOOD PU'!R17)</f>
        <v/>
      </c>
      <c r="K14" s="353" t="str">
        <f>IF('GOOD PU'!S17=0,"",'GOOD PU'!S17)</f>
        <v/>
      </c>
      <c r="L14" s="353" t="str">
        <f>IF('GOOD PU'!T17=0,"",'GOOD PU'!T17)</f>
        <v/>
      </c>
      <c r="M14" s="325">
        <f t="shared" si="2"/>
        <v>0</v>
      </c>
      <c r="N14" s="326">
        <f>M14*'GOOD PE'!G34</f>
        <v>0</v>
      </c>
      <c r="O14" s="327">
        <f>M14*'GOOD PE'!BE34</f>
        <v>0</v>
      </c>
    </row>
    <row r="15" spans="1:15" ht="23.25" customHeight="1">
      <c r="A15" s="361" t="str">
        <f>'GOOD PU'!D18</f>
        <v>G-5PU</v>
      </c>
      <c r="B15" s="363">
        <f>'GOOD PU'!H18</f>
        <v>10</v>
      </c>
      <c r="C15" s="353" t="str">
        <f>IF('GOOD PU'!K18=0,"",'GOOD PU'!K18)</f>
        <v/>
      </c>
      <c r="D15" s="353" t="str">
        <f>IF('GOOD PU'!L18=0,"",'GOOD PU'!L18)</f>
        <v/>
      </c>
      <c r="E15" s="353" t="str">
        <f>IF('GOOD PU'!M18=0,"",'GOOD PU'!M18)</f>
        <v/>
      </c>
      <c r="F15" s="353" t="str">
        <f>IF('GOOD PU'!N18=0,"",'GOOD PU'!N18)</f>
        <v/>
      </c>
      <c r="G15" s="353" t="str">
        <f>IF('GOOD PU'!O18=0,"",'GOOD PU'!O18)</f>
        <v/>
      </c>
      <c r="H15" s="353" t="str">
        <f>IF('GOOD PU'!P18=0,"",'GOOD PU'!P18)</f>
        <v/>
      </c>
      <c r="I15" s="353" t="str">
        <f>IF('GOOD PU'!Q18=0,"",'GOOD PU'!Q18)</f>
        <v/>
      </c>
      <c r="J15" s="353" t="str">
        <f>IF('GOOD PU'!R18=0,"",'GOOD PU'!R18)</f>
        <v/>
      </c>
      <c r="K15" s="353" t="str">
        <f>IF('GOOD PU'!S18=0,"",'GOOD PU'!S18)</f>
        <v/>
      </c>
      <c r="L15" s="353" t="str">
        <f>IF('GOOD PU'!T18=0,"",'GOOD PU'!T18)</f>
        <v/>
      </c>
      <c r="M15" s="325">
        <f t="shared" si="2"/>
        <v>0</v>
      </c>
      <c r="N15" s="326">
        <f>M15*'GOOD PE'!G35</f>
        <v>0</v>
      </c>
      <c r="O15" s="327">
        <f>M15*'GOOD PE'!BE35</f>
        <v>0</v>
      </c>
    </row>
    <row r="16" spans="1:15" ht="23.25" customHeight="1">
      <c r="A16" s="361" t="str">
        <f>'GOOD PU'!D19</f>
        <v>G-6PU</v>
      </c>
      <c r="B16" s="363">
        <f>'GOOD PU'!H19</f>
        <v>6</v>
      </c>
      <c r="C16" s="353" t="str">
        <f>IF('GOOD PU'!K19=0,"",'GOOD PU'!K19)</f>
        <v/>
      </c>
      <c r="D16" s="353" t="str">
        <f>IF('GOOD PU'!L19=0,"",'GOOD PU'!L19)</f>
        <v/>
      </c>
      <c r="E16" s="353" t="str">
        <f>IF('GOOD PU'!M19=0,"",'GOOD PU'!M19)</f>
        <v/>
      </c>
      <c r="F16" s="353" t="str">
        <f>IF('GOOD PU'!N19=0,"",'GOOD PU'!N19)</f>
        <v/>
      </c>
      <c r="G16" s="353" t="str">
        <f>IF('GOOD PU'!O19=0,"",'GOOD PU'!O19)</f>
        <v/>
      </c>
      <c r="H16" s="353" t="str">
        <f>IF('GOOD PU'!P19=0,"",'GOOD PU'!P19)</f>
        <v/>
      </c>
      <c r="I16" s="353" t="str">
        <f>IF('GOOD PU'!Q19=0,"",'GOOD PU'!Q19)</f>
        <v/>
      </c>
      <c r="J16" s="353" t="str">
        <f>IF('GOOD PU'!R19=0,"",'GOOD PU'!R19)</f>
        <v/>
      </c>
      <c r="K16" s="353" t="str">
        <f>IF('GOOD PU'!S19=0,"",'GOOD PU'!S19)</f>
        <v/>
      </c>
      <c r="L16" s="353" t="str">
        <f>IF('GOOD PU'!T19=0,"",'GOOD PU'!T19)</f>
        <v/>
      </c>
      <c r="M16" s="325">
        <f t="shared" si="2"/>
        <v>0</v>
      </c>
      <c r="N16" s="326">
        <f>M16*'GOOD PE'!G36</f>
        <v>0</v>
      </c>
      <c r="O16" s="327">
        <f>M16*'GOOD PE'!BE36</f>
        <v>0</v>
      </c>
    </row>
    <row r="17" spans="1:15" ht="23.25" customHeight="1">
      <c r="A17" s="361" t="str">
        <f>'GOOD PU'!D20</f>
        <v>G-7PU</v>
      </c>
      <c r="B17" s="363">
        <f>'GOOD PU'!H20</f>
        <v>8</v>
      </c>
      <c r="C17" s="353" t="str">
        <f>IF('GOOD PU'!K20=0,"",'GOOD PU'!K20)</f>
        <v/>
      </c>
      <c r="D17" s="353" t="str">
        <f>IF('GOOD PU'!L20=0,"",'GOOD PU'!L20)</f>
        <v/>
      </c>
      <c r="E17" s="353" t="str">
        <f>IF('GOOD PU'!M20=0,"",'GOOD PU'!M20)</f>
        <v/>
      </c>
      <c r="F17" s="353" t="str">
        <f>IF('GOOD PU'!N20=0,"",'GOOD PU'!N20)</f>
        <v/>
      </c>
      <c r="G17" s="353" t="str">
        <f>IF('GOOD PU'!O20=0,"",'GOOD PU'!O20)</f>
        <v/>
      </c>
      <c r="H17" s="353" t="str">
        <f>IF('GOOD PU'!P20=0,"",'GOOD PU'!P20)</f>
        <v/>
      </c>
      <c r="I17" s="353" t="str">
        <f>IF('GOOD PU'!Q20=0,"",'GOOD PU'!Q20)</f>
        <v/>
      </c>
      <c r="J17" s="353" t="str">
        <f>IF('GOOD PU'!R20=0,"",'GOOD PU'!R20)</f>
        <v/>
      </c>
      <c r="K17" s="353" t="str">
        <f>IF('GOOD PU'!S20=0,"",'GOOD PU'!S20)</f>
        <v/>
      </c>
      <c r="L17" s="353" t="str">
        <f>IF('GOOD PU'!T20=0,"",'GOOD PU'!T20)</f>
        <v/>
      </c>
      <c r="M17" s="325">
        <f t="shared" si="2"/>
        <v>0</v>
      </c>
      <c r="N17" s="326">
        <f>M17*'GOOD PE'!G37</f>
        <v>0</v>
      </c>
      <c r="O17" s="327">
        <f>M17*'GOOD PE'!BE37</f>
        <v>0</v>
      </c>
    </row>
    <row r="18" spans="1:15" ht="23.25" customHeight="1">
      <c r="A18" s="361" t="str">
        <f>'GOOD PU'!D21</f>
        <v>G-9PU</v>
      </c>
      <c r="B18" s="363">
        <f>'GOOD PU'!H21</f>
        <v>8</v>
      </c>
      <c r="C18" s="353" t="str">
        <f>IF('GOOD PU'!K21=0,"",'GOOD PU'!K21)</f>
        <v/>
      </c>
      <c r="D18" s="353" t="str">
        <f>IF('GOOD PU'!L21=0,"",'GOOD PU'!L21)</f>
        <v/>
      </c>
      <c r="E18" s="353" t="str">
        <f>IF('GOOD PU'!M21=0,"",'GOOD PU'!M21)</f>
        <v/>
      </c>
      <c r="F18" s="353" t="str">
        <f>IF('GOOD PU'!N21=0,"",'GOOD PU'!N21)</f>
        <v/>
      </c>
      <c r="G18" s="353" t="str">
        <f>IF('GOOD PU'!O21=0,"",'GOOD PU'!O21)</f>
        <v/>
      </c>
      <c r="H18" s="353" t="str">
        <f>IF('GOOD PU'!P21=0,"",'GOOD PU'!P21)</f>
        <v/>
      </c>
      <c r="I18" s="353" t="str">
        <f>IF('GOOD PU'!Q21=0,"",'GOOD PU'!Q21)</f>
        <v/>
      </c>
      <c r="J18" s="353" t="str">
        <f>IF('GOOD PU'!R21=0,"",'GOOD PU'!R21)</f>
        <v/>
      </c>
      <c r="K18" s="353" t="str">
        <f>IF('GOOD PU'!S21=0,"",'GOOD PU'!S21)</f>
        <v/>
      </c>
      <c r="L18" s="353" t="str">
        <f>IF('GOOD PU'!T21=0,"",'GOOD PU'!T21)</f>
        <v/>
      </c>
      <c r="M18" s="325">
        <f t="shared" si="2"/>
        <v>0</v>
      </c>
      <c r="N18" s="326">
        <f>M18*'GOOD PE'!G38</f>
        <v>0</v>
      </c>
      <c r="O18" s="327">
        <f>M18*'GOOD PE'!BE38</f>
        <v>0</v>
      </c>
    </row>
    <row r="19" spans="1:15" ht="23.25" customHeight="1">
      <c r="A19" s="361" t="str">
        <f>'GOOD PU'!D22</f>
        <v>G-11PU</v>
      </c>
      <c r="B19" s="363">
        <f>'GOOD PU'!H22</f>
        <v>5</v>
      </c>
      <c r="C19" s="353" t="str">
        <f>IF('GOOD PU'!K22=0,"",'GOOD PU'!K22)</f>
        <v/>
      </c>
      <c r="D19" s="353" t="str">
        <f>IF('GOOD PU'!L22=0,"",'GOOD PU'!L22)</f>
        <v/>
      </c>
      <c r="E19" s="353" t="str">
        <f>IF('GOOD PU'!M22=0,"",'GOOD PU'!M22)</f>
        <v/>
      </c>
      <c r="F19" s="353" t="str">
        <f>IF('GOOD PU'!N22=0,"",'GOOD PU'!N22)</f>
        <v/>
      </c>
      <c r="G19" s="353" t="str">
        <f>IF('GOOD PU'!O22=0,"",'GOOD PU'!O22)</f>
        <v/>
      </c>
      <c r="H19" s="353" t="str">
        <f>IF('GOOD PU'!P22=0,"",'GOOD PU'!P22)</f>
        <v/>
      </c>
      <c r="I19" s="353" t="str">
        <f>IF('GOOD PU'!Q22=0,"",'GOOD PU'!Q22)</f>
        <v/>
      </c>
      <c r="J19" s="353" t="str">
        <f>IF('GOOD PU'!R22=0,"",'GOOD PU'!R22)</f>
        <v/>
      </c>
      <c r="K19" s="353" t="str">
        <f>IF('GOOD PU'!S22=0,"",'GOOD PU'!S22)</f>
        <v/>
      </c>
      <c r="L19" s="353" t="str">
        <f>IF('GOOD PU'!T22=0,"",'GOOD PU'!T22)</f>
        <v/>
      </c>
      <c r="M19" s="325">
        <f t="shared" si="2"/>
        <v>0</v>
      </c>
      <c r="N19" s="326">
        <f>M19*'GOOD PE'!G39</f>
        <v>0</v>
      </c>
      <c r="O19" s="327">
        <f>M19*'GOOD PE'!BE39</f>
        <v>0</v>
      </c>
    </row>
    <row r="20" spans="1:15" ht="23.25" customHeight="1">
      <c r="A20" s="361" t="str">
        <f>'GOOD PU'!D23</f>
        <v>G-13PU</v>
      </c>
      <c r="B20" s="363">
        <f>'GOOD PU'!H23</f>
        <v>5</v>
      </c>
      <c r="C20" s="353" t="str">
        <f>IF('GOOD PU'!K23=0,"",'GOOD PU'!K23)</f>
        <v/>
      </c>
      <c r="D20" s="353" t="str">
        <f>IF('GOOD PU'!L23=0,"",'GOOD PU'!L23)</f>
        <v/>
      </c>
      <c r="E20" s="353" t="str">
        <f>IF('GOOD PU'!M23=0,"",'GOOD PU'!M23)</f>
        <v/>
      </c>
      <c r="F20" s="353" t="str">
        <f>IF('GOOD PU'!N23=0,"",'GOOD PU'!N23)</f>
        <v/>
      </c>
      <c r="G20" s="353" t="str">
        <f>IF('GOOD PU'!O23=0,"",'GOOD PU'!O23)</f>
        <v/>
      </c>
      <c r="H20" s="353" t="str">
        <f>IF('GOOD PU'!P23=0,"",'GOOD PU'!P23)</f>
        <v/>
      </c>
      <c r="I20" s="353" t="str">
        <f>IF('GOOD PU'!Q23=0,"",'GOOD PU'!Q23)</f>
        <v/>
      </c>
      <c r="J20" s="353" t="str">
        <f>IF('GOOD PU'!R23=0,"",'GOOD PU'!R23)</f>
        <v/>
      </c>
      <c r="K20" s="353" t="str">
        <f>IF('GOOD PU'!S23=0,"",'GOOD PU'!S23)</f>
        <v/>
      </c>
      <c r="L20" s="353" t="str">
        <f>IF('GOOD PU'!T23=0,"",'GOOD PU'!T23)</f>
        <v/>
      </c>
      <c r="M20" s="325">
        <f t="shared" si="2"/>
        <v>0</v>
      </c>
      <c r="N20" s="326">
        <f>M20*'GOOD PE'!G40</f>
        <v>0</v>
      </c>
      <c r="O20" s="327">
        <f>M20*'GOOD PE'!BE40</f>
        <v>0</v>
      </c>
    </row>
    <row r="21" spans="1:15" ht="23.25" customHeight="1">
      <c r="A21" s="361" t="str">
        <f>'GOOD PU'!D24</f>
        <v>G-16PU</v>
      </c>
      <c r="B21" s="363">
        <f>'GOOD PU'!H24</f>
        <v>3</v>
      </c>
      <c r="C21" s="353" t="str">
        <f>IF('GOOD PU'!K24=0,"",'GOOD PU'!K24)</f>
        <v/>
      </c>
      <c r="D21" s="353" t="str">
        <f>IF('GOOD PU'!L24=0,"",'GOOD PU'!L24)</f>
        <v/>
      </c>
      <c r="E21" s="353" t="str">
        <f>IF('GOOD PU'!M24=0,"",'GOOD PU'!M24)</f>
        <v/>
      </c>
      <c r="F21" s="353" t="str">
        <f>IF('GOOD PU'!N24=0,"",'GOOD PU'!N24)</f>
        <v/>
      </c>
      <c r="G21" s="353" t="str">
        <f>IF('GOOD PU'!O24=0,"",'GOOD PU'!O24)</f>
        <v/>
      </c>
      <c r="H21" s="353" t="str">
        <f>IF('GOOD PU'!P24=0,"",'GOOD PU'!P24)</f>
        <v/>
      </c>
      <c r="I21" s="353" t="str">
        <f>IF('GOOD PU'!Q24=0,"",'GOOD PU'!Q24)</f>
        <v/>
      </c>
      <c r="J21" s="353" t="str">
        <f>IF('GOOD PU'!R24=0,"",'GOOD PU'!R24)</f>
        <v/>
      </c>
      <c r="K21" s="353" t="str">
        <f>IF('GOOD PU'!S24=0,"",'GOOD PU'!S24)</f>
        <v/>
      </c>
      <c r="L21" s="353" t="str">
        <f>IF('GOOD PU'!T24=0,"",'GOOD PU'!T24)</f>
        <v/>
      </c>
      <c r="M21" s="325">
        <f t="shared" si="2"/>
        <v>0</v>
      </c>
      <c r="N21" s="326">
        <f>M21*'GOOD PE'!G41</f>
        <v>0</v>
      </c>
      <c r="O21" s="327">
        <f>M21*'GOOD PE'!BE41</f>
        <v>0</v>
      </c>
    </row>
    <row r="22" spans="1:15" ht="23.25" customHeight="1">
      <c r="A22" s="361" t="str">
        <f>'GOOD PU'!D25</f>
        <v>G-18PU</v>
      </c>
      <c r="B22" s="363">
        <f>'GOOD PU'!H25</f>
        <v>2</v>
      </c>
      <c r="C22" s="353" t="str">
        <f>IF('GOOD PU'!K25=0,"",'GOOD PU'!K25)</f>
        <v/>
      </c>
      <c r="D22" s="353" t="str">
        <f>IF('GOOD PU'!L25=0,"",'GOOD PU'!L25)</f>
        <v/>
      </c>
      <c r="E22" s="353" t="str">
        <f>IF('GOOD PU'!M25=0,"",'GOOD PU'!M25)</f>
        <v/>
      </c>
      <c r="F22" s="353" t="str">
        <f>IF('GOOD PU'!N25=0,"",'GOOD PU'!N25)</f>
        <v/>
      </c>
      <c r="G22" s="353" t="str">
        <f>IF('GOOD PU'!O25=0,"",'GOOD PU'!O25)</f>
        <v/>
      </c>
      <c r="H22" s="353" t="str">
        <f>IF('GOOD PU'!P25=0,"",'GOOD PU'!P25)</f>
        <v/>
      </c>
      <c r="I22" s="353" t="str">
        <f>IF('GOOD PU'!Q25=0,"",'GOOD PU'!Q25)</f>
        <v/>
      </c>
      <c r="J22" s="353" t="str">
        <f>IF('GOOD PU'!R25=0,"",'GOOD PU'!R25)</f>
        <v/>
      </c>
      <c r="K22" s="353" t="str">
        <f>IF('GOOD PU'!S25=0,"",'GOOD PU'!S25)</f>
        <v/>
      </c>
      <c r="L22" s="353" t="str">
        <f>IF('GOOD PU'!T25=0,"",'GOOD PU'!T25)</f>
        <v/>
      </c>
      <c r="M22" s="325">
        <f t="shared" si="2"/>
        <v>0</v>
      </c>
      <c r="N22" s="326">
        <f>M22*'GOOD PE'!G42</f>
        <v>0</v>
      </c>
      <c r="O22" s="327">
        <f>M22*'GOOD PE'!BE42</f>
        <v>0</v>
      </c>
    </row>
    <row r="23" spans="1:15" ht="23.25" customHeight="1">
      <c r="A23" s="361" t="str">
        <f>'GOOD PU'!D26</f>
        <v>G-19PU</v>
      </c>
      <c r="B23" s="363">
        <f>'GOOD PU'!H26</f>
        <v>1</v>
      </c>
      <c r="C23" s="353" t="str">
        <f>IF('GOOD PU'!K26=0,"",'GOOD PU'!K26)</f>
        <v/>
      </c>
      <c r="D23" s="353" t="str">
        <f>IF('GOOD PU'!L26=0,"",'GOOD PU'!L26)</f>
        <v/>
      </c>
      <c r="E23" s="353" t="str">
        <f>IF('GOOD PU'!M26=0,"",'GOOD PU'!M26)</f>
        <v/>
      </c>
      <c r="F23" s="353" t="str">
        <f>IF('GOOD PU'!N26=0,"",'GOOD PU'!N26)</f>
        <v/>
      </c>
      <c r="G23" s="353" t="str">
        <f>IF('GOOD PU'!O26=0,"",'GOOD PU'!O26)</f>
        <v/>
      </c>
      <c r="H23" s="353" t="str">
        <f>IF('GOOD PU'!P26=0,"",'GOOD PU'!P26)</f>
        <v/>
      </c>
      <c r="I23" s="353" t="str">
        <f>IF('GOOD PU'!Q26=0,"",'GOOD PU'!Q26)</f>
        <v/>
      </c>
      <c r="J23" s="353" t="str">
        <f>IF('GOOD PU'!R26=0,"",'GOOD PU'!R26)</f>
        <v/>
      </c>
      <c r="K23" s="353" t="str">
        <f>IF('GOOD PU'!S26=0,"",'GOOD PU'!S26)</f>
        <v/>
      </c>
      <c r="L23" s="353" t="str">
        <f>IF('GOOD PU'!T26=0,"",'GOOD PU'!T26)</f>
        <v/>
      </c>
      <c r="M23" s="325">
        <f t="shared" si="2"/>
        <v>0</v>
      </c>
      <c r="N23" s="326">
        <f>M23*'GOOD PE'!G43</f>
        <v>0</v>
      </c>
      <c r="O23" s="327">
        <f>M23*'GOOD PE'!BE43</f>
        <v>0</v>
      </c>
    </row>
    <row r="24" spans="1:15" ht="23.25" customHeight="1">
      <c r="A24" s="361" t="str">
        <f>'GOOD PU'!D27</f>
        <v>G-21PU</v>
      </c>
      <c r="B24" s="363">
        <f>'GOOD PU'!H27</f>
        <v>1</v>
      </c>
      <c r="C24" s="353" t="str">
        <f>IF('GOOD PU'!K27=0,"",'GOOD PU'!K27)</f>
        <v/>
      </c>
      <c r="D24" s="353" t="str">
        <f>IF('GOOD PU'!L27=0,"",'GOOD PU'!L27)</f>
        <v/>
      </c>
      <c r="E24" s="353" t="str">
        <f>IF('GOOD PU'!M27=0,"",'GOOD PU'!M27)</f>
        <v/>
      </c>
      <c r="F24" s="353" t="str">
        <f>IF('GOOD PU'!N27=0,"",'GOOD PU'!N27)</f>
        <v/>
      </c>
      <c r="G24" s="353" t="str">
        <f>IF('GOOD PU'!O27=0,"",'GOOD PU'!O27)</f>
        <v/>
      </c>
      <c r="H24" s="353" t="str">
        <f>IF('GOOD PU'!P27=0,"",'GOOD PU'!P27)</f>
        <v/>
      </c>
      <c r="I24" s="353" t="str">
        <f>IF('GOOD PU'!Q27=0,"",'GOOD PU'!Q27)</f>
        <v/>
      </c>
      <c r="J24" s="353" t="str">
        <f>IF('GOOD PU'!R27=0,"",'GOOD PU'!R27)</f>
        <v/>
      </c>
      <c r="K24" s="353" t="str">
        <f>IF('GOOD PU'!S27=0,"",'GOOD PU'!S27)</f>
        <v/>
      </c>
      <c r="L24" s="353" t="str">
        <f>IF('GOOD PU'!T27=0,"",'GOOD PU'!T27)</f>
        <v/>
      </c>
      <c r="M24" s="325">
        <f t="shared" si="2"/>
        <v>0</v>
      </c>
      <c r="N24" s="326">
        <f>M24*'GOOD PE'!G44</f>
        <v>0</v>
      </c>
      <c r="O24" s="327">
        <f>M24*'GOOD PE'!BE44</f>
        <v>0</v>
      </c>
    </row>
  </sheetData>
  <sheetProtection selectLockedCells="1" selectUnlockedCells="1"/>
  <autoFilter ref="M7:O24" xr:uid="{00000000-0001-0000-0600-000000000000}"/>
  <mergeCells count="8">
    <mergeCell ref="B7:B8"/>
    <mergeCell ref="K4:O4"/>
    <mergeCell ref="A1:F2"/>
    <mergeCell ref="H2:I2"/>
    <mergeCell ref="J2:M2"/>
    <mergeCell ref="A4:C4"/>
    <mergeCell ref="A5:J5"/>
    <mergeCell ref="K5:O5"/>
  </mergeCells>
  <conditionalFormatting sqref="A7 C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{89D312A3-0B2E-2A4E-93BD-53625AC3A84A}</x14:id>
        </ext>
      </extLst>
    </cfRule>
  </conditionalFormatting>
  <conditionalFormatting sqref="D7:J7"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{223F4676-09CE-3143-84AE-A2F74C92C70B}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orientation="landscape" horizontalDpi="4294967292" verticalDpi="4294967292" r:id="rId1"/>
  <headerFooter>
    <oddHeader xml:space="preserve">&amp;C
</oddHeader>
    <oddFooter>&amp;C&amp;P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D312A3-0B2E-2A4E-93BD-53625AC3A8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 C7</xm:sqref>
        </x14:conditionalFormatting>
        <x14:conditionalFormatting xmlns:xm="http://schemas.microsoft.com/office/excel/2006/main">
          <x14:cfRule type="dataBar" id="{223F4676-09CE-3143-84AE-A2F74C92C7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D7:J7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Summary of order</vt:lpstr>
      <vt:lpstr>GOOD GRP</vt:lpstr>
      <vt:lpstr>GRP PRODUCTION LIST</vt:lpstr>
      <vt:lpstr>GRP PACKING LIST </vt:lpstr>
      <vt:lpstr>GOOD PE</vt:lpstr>
      <vt:lpstr>PE PRODUCTION LIST</vt:lpstr>
      <vt:lpstr>PE PACKING LIST</vt:lpstr>
      <vt:lpstr>GOOD PU</vt:lpstr>
      <vt:lpstr>PU PRODUCTION LIST</vt:lpstr>
      <vt:lpstr>PU PACKING LIST</vt:lpstr>
      <vt:lpstr>PAKIRANJE  </vt:lpstr>
      <vt:lpstr>Uvoz za Vasco</vt:lpstr>
      <vt:lpstr>'GRP PACKING LIST '!Print_Area</vt:lpstr>
      <vt:lpstr>'GRP PRODUCTION LIST'!Print_Area</vt:lpstr>
      <vt:lpstr>'PAKIRANJE  '!Print_Area</vt:lpstr>
      <vt:lpstr>'PE PACKING LIST'!Print_Area</vt:lpstr>
      <vt:lpstr>'PE PRODUCTION LIST'!Print_Area</vt:lpstr>
      <vt:lpstr>'PU PACKING LIST'!Print_Area</vt:lpstr>
      <vt:lpstr>'PU PRODUCTION LIST'!Print_Area</vt:lpstr>
      <vt:lpstr>'GRP PACKING LIST '!Print_Titles</vt:lpstr>
      <vt:lpstr>'GRP PRODUCTION LIST'!Print_Titles</vt:lpstr>
      <vt:lpstr>'PE PACKING LIST'!Print_Titles</vt:lpstr>
      <vt:lpstr>'PE PRODUCTION LIST'!Print_Titles</vt:lpstr>
      <vt:lpstr>'PU PACKING LIST'!Print_Titles</vt:lpstr>
      <vt:lpstr>'PU PRODUCTION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Matevy</dc:creator>
  <cp:lastModifiedBy>360 office</cp:lastModifiedBy>
  <cp:lastPrinted>2025-08-19T07:15:14Z</cp:lastPrinted>
  <dcterms:created xsi:type="dcterms:W3CDTF">2016-12-08T21:22:33Z</dcterms:created>
  <dcterms:modified xsi:type="dcterms:W3CDTF">2026-01-12T09:09:39Z</dcterms:modified>
</cp:coreProperties>
</file>